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Лист1!$A$1:$U$113</definedName>
  </definedNames>
  <calcPr calcId="152511"/>
</workbook>
</file>

<file path=xl/calcChain.xml><?xml version="1.0" encoding="utf-8"?>
<calcChain xmlns="http://schemas.openxmlformats.org/spreadsheetml/2006/main">
  <c r="R8" i="1" l="1"/>
  <c r="I71" i="1" l="1"/>
  <c r="I70" i="1" s="1"/>
  <c r="J71" i="1"/>
  <c r="J70" i="1" s="1"/>
  <c r="K71" i="1"/>
  <c r="K70" i="1" s="1"/>
  <c r="L71" i="1"/>
  <c r="L70" i="1" s="1"/>
  <c r="M71" i="1"/>
  <c r="M70" i="1" s="1"/>
  <c r="N71" i="1"/>
  <c r="N70" i="1" s="1"/>
  <c r="O71" i="1"/>
  <c r="O70" i="1" s="1"/>
  <c r="P71" i="1"/>
  <c r="P70" i="1" s="1"/>
  <c r="Q71" i="1"/>
  <c r="Q70" i="1" s="1"/>
  <c r="R71" i="1"/>
  <c r="R70" i="1" s="1"/>
  <c r="S71" i="1"/>
  <c r="S70" i="1" s="1"/>
  <c r="T71" i="1"/>
  <c r="T70" i="1" s="1"/>
  <c r="U71" i="1"/>
  <c r="U70" i="1" s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S38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F80" i="1"/>
  <c r="G71" i="1"/>
  <c r="G70" i="1" s="1"/>
  <c r="H71" i="1"/>
  <c r="H70" i="1" s="1"/>
  <c r="G62" i="1"/>
  <c r="G61" i="1" s="1"/>
  <c r="H62" i="1"/>
  <c r="I62" i="1"/>
  <c r="I61" i="1" s="1"/>
  <c r="J62" i="1"/>
  <c r="J61" i="1" s="1"/>
  <c r="K62" i="1"/>
  <c r="K61" i="1" s="1"/>
  <c r="L62" i="1"/>
  <c r="L61" i="1" s="1"/>
  <c r="M62" i="1"/>
  <c r="M61" i="1" s="1"/>
  <c r="N62" i="1"/>
  <c r="N61" i="1" s="1"/>
  <c r="O62" i="1"/>
  <c r="O61" i="1" s="1"/>
  <c r="P62" i="1"/>
  <c r="P61" i="1" s="1"/>
  <c r="Q62" i="1"/>
  <c r="Q61" i="1" s="1"/>
  <c r="R62" i="1"/>
  <c r="R61" i="1" s="1"/>
  <c r="S62" i="1"/>
  <c r="S61" i="1" s="1"/>
  <c r="T62" i="1"/>
  <c r="T61" i="1" s="1"/>
  <c r="U62" i="1"/>
  <c r="U61" i="1" s="1"/>
  <c r="H61" i="1"/>
  <c r="G53" i="1"/>
  <c r="H53" i="1"/>
  <c r="I53" i="1"/>
  <c r="J53" i="1"/>
  <c r="K53" i="1"/>
  <c r="K52" i="1" s="1"/>
  <c r="L53" i="1"/>
  <c r="M53" i="1"/>
  <c r="N53" i="1"/>
  <c r="O53" i="1"/>
  <c r="O52" i="1" s="1"/>
  <c r="P53" i="1"/>
  <c r="Q53" i="1"/>
  <c r="R53" i="1"/>
  <c r="S53" i="1"/>
  <c r="T53" i="1"/>
  <c r="U53" i="1"/>
  <c r="G38" i="1"/>
  <c r="H38" i="1"/>
  <c r="I38" i="1"/>
  <c r="J38" i="1"/>
  <c r="K38" i="1"/>
  <c r="L38" i="1"/>
  <c r="M38" i="1"/>
  <c r="N38" i="1"/>
  <c r="O38" i="1"/>
  <c r="P38" i="1"/>
  <c r="Q38" i="1"/>
  <c r="R38" i="1"/>
  <c r="T38" i="1"/>
  <c r="U38" i="1"/>
  <c r="T52" i="1" l="1"/>
  <c r="U52" i="1"/>
  <c r="U37" i="1" s="1"/>
  <c r="M52" i="1"/>
  <c r="M37" i="1" s="1"/>
  <c r="P52" i="1"/>
  <c r="P37" i="1" s="1"/>
  <c r="L52" i="1"/>
  <c r="L37" i="1" s="1"/>
  <c r="N52" i="1"/>
  <c r="N37" i="1" s="1"/>
  <c r="G52" i="1"/>
  <c r="G37" i="1" s="1"/>
  <c r="J52" i="1"/>
  <c r="J37" i="1" s="1"/>
  <c r="I52" i="1"/>
  <c r="I37" i="1" s="1"/>
  <c r="H52" i="1"/>
  <c r="H37" i="1" s="1"/>
  <c r="Q52" i="1"/>
  <c r="Q37" i="1" s="1"/>
  <c r="O37" i="1"/>
  <c r="K37" i="1"/>
  <c r="S52" i="1"/>
  <c r="S37" i="1" s="1"/>
  <c r="T37" i="1"/>
  <c r="R52" i="1"/>
  <c r="R37" i="1" s="1"/>
  <c r="I8" i="1"/>
  <c r="J8" i="1"/>
  <c r="K8" i="1"/>
  <c r="L8" i="1"/>
  <c r="M8" i="1"/>
  <c r="M7" i="1" s="1"/>
  <c r="N8" i="1"/>
  <c r="O8" i="1"/>
  <c r="P8" i="1"/>
  <c r="Q8" i="1"/>
  <c r="S8" i="1"/>
  <c r="T8" i="1"/>
  <c r="U8" i="1"/>
  <c r="I21" i="1"/>
  <c r="I7" i="1" s="1"/>
  <c r="J21" i="1"/>
  <c r="K21" i="1"/>
  <c r="L21" i="1"/>
  <c r="M21" i="1"/>
  <c r="N21" i="1"/>
  <c r="O21" i="1"/>
  <c r="P21" i="1"/>
  <c r="Q21" i="1"/>
  <c r="R21" i="1"/>
  <c r="R7" i="1" s="1"/>
  <c r="S21" i="1"/>
  <c r="T21" i="1"/>
  <c r="U21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R31" i="1"/>
  <c r="S31" i="1"/>
  <c r="T31" i="1"/>
  <c r="U31" i="1"/>
  <c r="I31" i="1"/>
  <c r="J31" i="1"/>
  <c r="K31" i="1"/>
  <c r="L31" i="1"/>
  <c r="M31" i="1"/>
  <c r="N31" i="1"/>
  <c r="O31" i="1"/>
  <c r="P31" i="1"/>
  <c r="Q31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T7" i="1" l="1"/>
  <c r="L7" i="1"/>
  <c r="L88" i="1" s="1"/>
  <c r="J7" i="1"/>
  <c r="P7" i="1"/>
  <c r="N7" i="1"/>
  <c r="U7" i="1"/>
  <c r="U88" i="1" s="1"/>
  <c r="S7" i="1"/>
  <c r="Q7" i="1"/>
  <c r="K7" i="1"/>
  <c r="R88" i="1"/>
  <c r="T88" i="1"/>
  <c r="K88" i="1"/>
  <c r="O7" i="1"/>
  <c r="O88" i="1" s="1"/>
  <c r="M88" i="1"/>
  <c r="I88" i="1"/>
  <c r="J88" i="1"/>
  <c r="S88" i="1"/>
  <c r="N88" i="1"/>
  <c r="H8" i="1"/>
  <c r="G34" i="1" l="1"/>
  <c r="H34" i="1"/>
  <c r="F34" i="1"/>
  <c r="BL80" i="1"/>
  <c r="F71" i="1"/>
  <c r="F70" i="1" s="1"/>
  <c r="F62" i="1"/>
  <c r="F61" i="1" s="1"/>
  <c r="G31" i="1" l="1"/>
  <c r="H31" i="1"/>
  <c r="F31" i="1"/>
  <c r="F53" i="1"/>
  <c r="F52" i="1" s="1"/>
  <c r="F38" i="1"/>
  <c r="F37" i="1" l="1"/>
  <c r="F25" i="1"/>
  <c r="G25" i="1"/>
  <c r="H25" i="1"/>
  <c r="F8" i="1" l="1"/>
  <c r="G21" i="1" l="1"/>
  <c r="H21" i="1"/>
  <c r="G8" i="1"/>
  <c r="F21" i="1"/>
  <c r="F7" i="1" s="1"/>
  <c r="F88" i="1" s="1"/>
  <c r="G7" i="1" l="1"/>
  <c r="G88" i="1" s="1"/>
  <c r="H7" i="1"/>
  <c r="H88" i="1" s="1"/>
</calcChain>
</file>

<file path=xl/sharedStrings.xml><?xml version="1.0" encoding="utf-8"?>
<sst xmlns="http://schemas.openxmlformats.org/spreadsheetml/2006/main" count="293" uniqueCount="236">
  <si>
    <t xml:space="preserve"> </t>
  </si>
  <si>
    <t>Учебная  нагрузка обучающихся (час)</t>
  </si>
  <si>
    <t>Индекс</t>
  </si>
  <si>
    <t>Наименование, циклов, разделов, дисциплин, профессиональных модулей, МДК, практик</t>
  </si>
  <si>
    <t>Формы промежуточной аттестации (номер семестра)</t>
  </si>
  <si>
    <t>Объем образовательной нагрузки</t>
  </si>
  <si>
    <t>Самостоятельная работа</t>
  </si>
  <si>
    <t>Учебная нагрузка обучающихся во время взаимодействии с преподавателем</t>
  </si>
  <si>
    <t>Нагрузка по дисциплинам и МДК</t>
  </si>
  <si>
    <t>в том числе</t>
  </si>
  <si>
    <t>Теоретические задания (час)</t>
  </si>
  <si>
    <t>Всего часов по УД/ МДК</t>
  </si>
  <si>
    <t>Практические работы, ЛПЗ (час)</t>
  </si>
  <si>
    <t>Практика учебная и производственная (час)</t>
  </si>
  <si>
    <t>Консультации</t>
  </si>
  <si>
    <t>Промежуточная аттестация (час)</t>
  </si>
  <si>
    <t>1 курс</t>
  </si>
  <si>
    <t>2 курс</t>
  </si>
  <si>
    <t>3 курс</t>
  </si>
  <si>
    <t>4 курс</t>
  </si>
  <si>
    <t xml:space="preserve">1 сем.
17 недель
</t>
  </si>
  <si>
    <t>ОП.00</t>
  </si>
  <si>
    <t>ОУДБ.00</t>
  </si>
  <si>
    <t xml:space="preserve">Общеобразовательный цикл </t>
  </si>
  <si>
    <t>Общеобразовательные учебные дисциплины базовые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</si>
  <si>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</si>
  <si>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</si>
  <si>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</si>
  <si>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</si>
  <si>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</si>
  <si>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</si>
  <si>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</si>
  <si>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</si>
  <si>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</si>
  <si>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Русский язык</t>
  </si>
  <si>
    <t>Литература</t>
  </si>
  <si>
    <t>История</t>
  </si>
  <si>
    <t>Э</t>
  </si>
  <si>
    <t>ДЗ</t>
  </si>
  <si>
    <t>Основы безопасности жизнедеятельности</t>
  </si>
  <si>
    <t>Обществознание (вкл. экономику и право)</t>
  </si>
  <si>
    <t>Химия</t>
  </si>
  <si>
    <t>Биология</t>
  </si>
  <si>
    <t>ОУДП.00</t>
  </si>
  <si>
    <t>ОУДП.01</t>
  </si>
  <si>
    <t>ОУДП.02</t>
  </si>
  <si>
    <t>ОУДП.03</t>
  </si>
  <si>
    <t>Общеобразовательные учебные дисциплины профильные</t>
  </si>
  <si>
    <t>Информатика</t>
  </si>
  <si>
    <t>ОГСЭ.00</t>
  </si>
  <si>
    <t>Общий гуманитарный и социально – экономический цикл</t>
  </si>
  <si>
    <t>ОГСЭ.01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</si>
  <si>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</si>
  <si>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</si>
  <si>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</si>
  <si>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</si>
  <si>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</si>
  <si>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</si>
  <si>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</si>
  <si>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</si>
  <si>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</si>
  <si>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</si>
  <si>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</si>
  <si>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</si>
  <si>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</si>
  <si>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</si>
  <si>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</si>
  <si>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</si>
  <si>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</si>
  <si>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</si>
  <si>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</si>
  <si>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ПМ.02</t>
  </si>
  <si>
    <t>МДК.02.01</t>
  </si>
  <si>
    <t>УП.02</t>
  </si>
  <si>
    <t>ПП.02</t>
  </si>
  <si>
    <t>ПП.03</t>
  </si>
  <si>
    <t>МДК.03.01</t>
  </si>
  <si>
    <t>УП.03</t>
  </si>
  <si>
    <t>ЭК.03</t>
  </si>
  <si>
    <t>ЭК.02</t>
  </si>
  <si>
    <t>Учебная практика</t>
  </si>
  <si>
    <t>Веб - программирование</t>
  </si>
  <si>
    <t>ПДП.00</t>
  </si>
  <si>
    <t>Преддипломная практика</t>
  </si>
  <si>
    <t>Вариативная часть ОП</t>
  </si>
  <si>
    <t>УП.00</t>
  </si>
  <si>
    <t>ПП.00</t>
  </si>
  <si>
    <t>Промежуточная аттестация по ООО</t>
  </si>
  <si>
    <t>Промежуточная аттестация по СПО</t>
  </si>
  <si>
    <t>ПМ.03</t>
  </si>
  <si>
    <t>Э/2</t>
  </si>
  <si>
    <t>ДЗ/2</t>
  </si>
  <si>
    <t>З/1,2</t>
  </si>
  <si>
    <t>ДЗ/1,2</t>
  </si>
  <si>
    <t xml:space="preserve">Распределение обязательной нагрузки по курсам и семестрам
</t>
  </si>
  <si>
    <t>Правовое обеспечение  профессиональной деятельности</t>
  </si>
  <si>
    <t>Э/4</t>
  </si>
  <si>
    <t>Э/3</t>
  </si>
  <si>
    <t>Э/5</t>
  </si>
  <si>
    <t>ДЗ/3</t>
  </si>
  <si>
    <t>ДЗ/7</t>
  </si>
  <si>
    <t>ДЗ/5</t>
  </si>
  <si>
    <t>ДЗ/6</t>
  </si>
  <si>
    <t>ДЗ/4</t>
  </si>
  <si>
    <t>Э/6</t>
  </si>
  <si>
    <t>Э/8</t>
  </si>
  <si>
    <t>ГИА. 00</t>
  </si>
  <si>
    <t>ГИА.01</t>
  </si>
  <si>
    <t>ГИА.02</t>
  </si>
  <si>
    <t xml:space="preserve">Государственная итоговая
 аттестация </t>
  </si>
  <si>
    <t>Подготовка выпускной 
квалификационной работы</t>
  </si>
  <si>
    <t>Защита выпускной 
квалификационной работы</t>
  </si>
  <si>
    <t>Заместитель директора по УПР</t>
  </si>
  <si>
    <t xml:space="preserve">Н.М.Алифанова </t>
  </si>
  <si>
    <t xml:space="preserve">Всего </t>
  </si>
  <si>
    <t xml:space="preserve">Всего часов </t>
  </si>
  <si>
    <t xml:space="preserve">дисциплин  и МДК </t>
  </si>
  <si>
    <t xml:space="preserve">учебной практики </t>
  </si>
  <si>
    <t xml:space="preserve">производственной практики </t>
  </si>
  <si>
    <t>__________</t>
  </si>
  <si>
    <t xml:space="preserve">экзаменов </t>
  </si>
  <si>
    <t>диф.зачетов</t>
  </si>
  <si>
    <t>зачетов</t>
  </si>
  <si>
    <t>Экзамен (квалификационный)</t>
  </si>
  <si>
    <t>З/2</t>
  </si>
  <si>
    <t>З/З/З/З</t>
  </si>
  <si>
    <t>ОГСЭ.05/В</t>
  </si>
  <si>
    <t>АД.00</t>
  </si>
  <si>
    <t>Адаптационный цикл</t>
  </si>
  <si>
    <t>АД.01</t>
  </si>
  <si>
    <t>Коммуникативный практикум</t>
  </si>
  <si>
    <t>АД.02</t>
  </si>
  <si>
    <t>Социальная адаптация и основы  социально - правовых знаний</t>
  </si>
  <si>
    <t>Теория вероятностей и математическая статистика</t>
  </si>
  <si>
    <t xml:space="preserve">Менеджмент </t>
  </si>
  <si>
    <t>Документационное обеспечение управления</t>
  </si>
  <si>
    <t>Основы теории информации</t>
  </si>
  <si>
    <t>Архитектура электронно - вычислительных машин и вычислительных систем</t>
  </si>
  <si>
    <t>ОП.10/В</t>
  </si>
  <si>
    <t>ОП.11/В</t>
  </si>
  <si>
    <t>Бухгалтерский учет</t>
  </si>
  <si>
    <t>ОП.12/В</t>
  </si>
  <si>
    <t>Финансы, денежное обращение и кредит</t>
  </si>
  <si>
    <t>ОП.13/В</t>
  </si>
  <si>
    <t>Операционные системы и среды, ОС Linux</t>
  </si>
  <si>
    <t>ПМ.01</t>
  </si>
  <si>
    <t>Обработка отраслевой информации</t>
  </si>
  <si>
    <t>МДК.01.01</t>
  </si>
  <si>
    <t>МДК.01.02</t>
  </si>
  <si>
    <t>МДК.01.03/В</t>
  </si>
  <si>
    <t>МДК.01.04/В</t>
  </si>
  <si>
    <t xml:space="preserve">Веб - дизайн и верстка </t>
  </si>
  <si>
    <t>Разработка, внедрение  и адаптация программного обеспечения отраслевой направленности</t>
  </si>
  <si>
    <t>Разработка, внедрение и адаптация программного обеспечения отраслевой направленности</t>
  </si>
  <si>
    <t>МДК.02.03/В</t>
  </si>
  <si>
    <t>МДК.02.01.01</t>
  </si>
  <si>
    <t xml:space="preserve">Моделирование объектов автоматизации </t>
  </si>
  <si>
    <t xml:space="preserve">МДК.02.01.02 </t>
  </si>
  <si>
    <t>Разработка программного обеспечения</t>
  </si>
  <si>
    <t>МДК.02.02/В</t>
  </si>
  <si>
    <t>Документирование и стандартизация</t>
  </si>
  <si>
    <t>Производственная практика (по профилю специальности)</t>
  </si>
  <si>
    <t>Сопровождение и продвижение программного обеспечения отраслевой направленности</t>
  </si>
  <si>
    <t>МДК.03.01.01</t>
  </si>
  <si>
    <t>МДК.03.01.02</t>
  </si>
  <si>
    <t>МДК.03.01.03</t>
  </si>
  <si>
    <t>МДК.03.02/В</t>
  </si>
  <si>
    <t>Разработка прикладных решений на платформе 1С</t>
  </si>
  <si>
    <t>ПМ.04</t>
  </si>
  <si>
    <t>Обеспечение проектной деятельности</t>
  </si>
  <si>
    <t>МДК.04.01</t>
  </si>
  <si>
    <t>МДК.04.02/В</t>
  </si>
  <si>
    <t>Интернет- технологии</t>
  </si>
  <si>
    <t>Решение проблем совместимости</t>
  </si>
  <si>
    <t>Бизнес - процессы обслуживания IT - продуктов</t>
  </si>
  <si>
    <t>МДК.03.01.04</t>
  </si>
  <si>
    <t>Управление взаимоотношениями с клиентами (CRM)</t>
  </si>
  <si>
    <t>Основы предпринимательства и бизнес - планирование в IT - сфере</t>
  </si>
  <si>
    <t xml:space="preserve">Учебная практика -всего </t>
  </si>
  <si>
    <t>Производственная практика (по профилю специальности) - всего</t>
  </si>
  <si>
    <t>Э/2,4</t>
  </si>
  <si>
    <t>География</t>
  </si>
  <si>
    <t>Профессиональный цикл</t>
  </si>
  <si>
    <t>всего
 час 612</t>
  </si>
  <si>
    <t>УП.04</t>
  </si>
  <si>
    <t>ПП.04</t>
  </si>
  <si>
    <t>ЭК.04</t>
  </si>
  <si>
    <t>З</t>
  </si>
  <si>
    <t xml:space="preserve">3 сем.
16 недель
</t>
  </si>
  <si>
    <t>всего
 час576</t>
  </si>
  <si>
    <t>всего 
час 792</t>
  </si>
  <si>
    <t xml:space="preserve">2 сем.
21 недели
</t>
  </si>
  <si>
    <t>всего 
час 756</t>
  </si>
  <si>
    <t xml:space="preserve">4 сем.
22 недели
</t>
  </si>
  <si>
    <t xml:space="preserve">5 сем.
16 недель
</t>
  </si>
  <si>
    <t>всего 
час 576</t>
  </si>
  <si>
    <t xml:space="preserve">6 сем.
22 недели
</t>
  </si>
  <si>
    <t>всего
792 час</t>
  </si>
  <si>
    <t xml:space="preserve">7сем.
16 недель
</t>
  </si>
  <si>
    <t xml:space="preserve">8 сем. 
14 недели
</t>
  </si>
  <si>
    <t>всего 
час 594</t>
  </si>
  <si>
    <t>36+ 144</t>
  </si>
  <si>
    <t>144+ 36</t>
  </si>
  <si>
    <t>ДЗ/1</t>
  </si>
  <si>
    <t>ДЗ/6,7</t>
  </si>
  <si>
    <t>З/4</t>
  </si>
  <si>
    <t>ДЗ/8</t>
  </si>
  <si>
    <t>З/7</t>
  </si>
  <si>
    <t>Э/7</t>
  </si>
  <si>
    <t>ОУДБ.10</t>
  </si>
  <si>
    <t>ОУДБ.11</t>
  </si>
  <si>
    <t>ОУДБ.12</t>
  </si>
  <si>
    <t>ДЗ/2,3</t>
  </si>
  <si>
    <r>
      <t xml:space="preserve">
Государственная итоговая аттестация 
1. Программа базовой подготовки</t>
    </r>
    <r>
      <rPr>
        <sz val="10"/>
        <rFont val="Calibri"/>
        <family val="2"/>
        <charset val="204"/>
        <scheme val="minor"/>
      </rPr>
      <t xml:space="preserve">
Дипломный проект 
Выполнение дипломного проекта - всего 4нед.
Защита дипломного проекта - всего 2 нед.</t>
    </r>
  </si>
  <si>
    <t>Иностранный язык (английский) - Ивин Антон Павлович</t>
  </si>
  <si>
    <t>Физическая культура - Коптякова Анна Анатольевна</t>
  </si>
  <si>
    <t>Экология - Хижук Марина Владимировна</t>
  </si>
  <si>
    <t>Астрономия - Комлева Ирина Сергеевна</t>
  </si>
  <si>
    <t>Математика - Лебедева Людмила Ивановна</t>
  </si>
  <si>
    <t>Физика - Комлева Ирина Сергеевна</t>
  </si>
  <si>
    <t>Основы философии  - Колосов Сергей Григорьевич</t>
  </si>
  <si>
    <t>История - Шахмеева Ирина Евгеньевна</t>
  </si>
  <si>
    <t>Иностранный язык в профессиональной деятельности - Ивин Антон Павлович</t>
  </si>
  <si>
    <t>Оздоровительная физическая культура - Коптякова Анна Анатольевна</t>
  </si>
  <si>
    <t>Деловой русский язык - Братченко Мария Владимировна</t>
  </si>
  <si>
    <t>Дискретная математика - Лебедева Людмила ивановна</t>
  </si>
  <si>
    <t>Экономика организации - Шахмеева Ирина Сергеевна</t>
  </si>
  <si>
    <t>Операционные системы и среды - Ивлев Александр Артурович</t>
  </si>
  <si>
    <t>Безопасность жизнедеятельности - Зинченко Александр Владимирович</t>
  </si>
  <si>
    <t>Информационная безопасность - Ивлев Александр Артурович</t>
  </si>
  <si>
    <t>Обработка отраслевой информации -  Ивлев Александр Артурович</t>
  </si>
  <si>
    <t>Экплуатация отраслевого оборудования обработки информационного контента -  Ивлев Александр Артурович</t>
  </si>
  <si>
    <t>Инженерный дизайн CAD (САПР) - Погадаева Елизавета Сергеевна</t>
  </si>
  <si>
    <t>Учебная практика -  Ивлев Александр Артурович</t>
  </si>
  <si>
    <t>Производственная практика (по профилю специальности) -  Ивлев Александр Артурович</t>
  </si>
  <si>
    <t>РАБОЧИЙ УЧЕБНЫЙ ПЛАН по специальности 09.02.05 "Прикладная информатика (по отраслям)"                            ПИ-201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</si>
</sst>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i/>
      <sz val="9"/>
      <name val="Calibri"/>
      <family val="2"/>
      <scheme val="minor"/>
    </font>
    <font>
      <i/>
      <sz val="9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Calibri"/>
      <family val="2"/>
      <scheme val="minor"/>
    </font>
    <font>
      <b/>
      <sz val="9"/>
      <name val="Times New Roman"/>
      <family val="1"/>
      <charset val="204"/>
    </font>
    <font>
      <b/>
      <i/>
      <sz val="9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5" fillId="2" borderId="1" xfId="0" applyFont="1" applyFill="1" applyBorder="1"/>
    <xf numFmtId="0" fontId="5" fillId="2" borderId="5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6" fillId="2" borderId="1" xfId="0" applyFont="1" applyFill="1" applyBorder="1"/>
    <xf numFmtId="0" fontId="6" fillId="2" borderId="18" xfId="0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0" fontId="1" fillId="2" borderId="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0" fontId="13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/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0" fontId="1" fillId="2" borderId="0" xfId="0" applyFont="1" applyFill="1" applyBorder="1" applyAlignment="1"/>
    <xf numFmtId="0" fontId="14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1" xfId="0" applyFont="1" applyFill="1" applyBorder="1" applyAlignment="1">
      <alignment vertical="top"/>
    </xf>
    <xf numFmtId="0" fontId="16" fillId="2" borderId="34" xfId="0" applyFont="1" applyFill="1" applyBorder="1" applyAlignment="1">
      <alignment textRotation="90"/>
    </xf>
    <xf numFmtId="0" fontId="16" fillId="2" borderId="35" xfId="0" applyFont="1" applyFill="1" applyBorder="1" applyAlignment="1">
      <alignment textRotation="90"/>
    </xf>
    <xf numFmtId="0" fontId="16" fillId="2" borderId="36" xfId="0" applyFont="1" applyFill="1" applyBorder="1" applyAlignment="1">
      <alignment textRotation="90"/>
    </xf>
    <xf numFmtId="0" fontId="17" fillId="2" borderId="12" xfId="0" applyFont="1" applyFill="1" applyBorder="1" applyAlignment="1"/>
    <xf numFmtId="0" fontId="17" fillId="2" borderId="13" xfId="0" applyFont="1" applyFill="1" applyBorder="1" applyAlignment="1"/>
    <xf numFmtId="0" fontId="17" fillId="2" borderId="14" xfId="0" applyFont="1" applyFill="1" applyBorder="1" applyAlignment="1"/>
    <xf numFmtId="0" fontId="18" fillId="2" borderId="22" xfId="0" applyFont="1" applyFill="1" applyBorder="1" applyAlignment="1"/>
    <xf numFmtId="0" fontId="18" fillId="2" borderId="23" xfId="0" applyFont="1" applyFill="1" applyBorder="1" applyAlignment="1"/>
    <xf numFmtId="0" fontId="18" fillId="2" borderId="2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3"/>
  <sheetViews>
    <sheetView tabSelected="1" view="pageBreakPreview" topLeftCell="A45" zoomScaleNormal="93" zoomScaleSheetLayoutView="100" workbookViewId="0">
      <selection sqref="A1:U1"/>
    </sheetView>
  </sheetViews>
  <sheetFormatPr defaultRowHeight="15" x14ac:dyDescent="0.25"/>
  <cols>
    <col min="1" max="1" width="12.42578125" style="1" customWidth="1"/>
    <col min="2" max="2" width="25.85546875" style="1" customWidth="1"/>
    <col min="3" max="3" width="4.42578125" style="1" customWidth="1"/>
    <col min="4" max="4" width="6.28515625" style="1" customWidth="1"/>
    <col min="5" max="5" width="5.85546875" style="1" customWidth="1"/>
    <col min="6" max="6" width="5.28515625" style="1" customWidth="1"/>
    <col min="7" max="7" width="4.42578125" style="1" customWidth="1"/>
    <col min="8" max="8" width="5.140625" style="1" customWidth="1"/>
    <col min="9" max="9" width="6.42578125" style="1" customWidth="1"/>
    <col min="10" max="10" width="6.140625" style="1" customWidth="1"/>
    <col min="11" max="11" width="4.140625" style="1" customWidth="1"/>
    <col min="12" max="12" width="4.42578125" style="1" customWidth="1"/>
    <col min="13" max="13" width="4" style="1" customWidth="1"/>
    <col min="14" max="14" width="6.28515625" style="1" hidden="1" customWidth="1"/>
    <col min="15" max="15" width="6.140625" style="1" hidden="1" customWidth="1"/>
    <col min="16" max="16" width="6.7109375" style="1" customWidth="1"/>
    <col min="17" max="17" width="5" style="1" customWidth="1"/>
    <col min="18" max="18" width="6.5703125" style="1" hidden="1" customWidth="1"/>
    <col min="19" max="19" width="5" style="1" hidden="1" customWidth="1"/>
    <col min="20" max="20" width="6.42578125" style="1" hidden="1" customWidth="1"/>
    <col min="21" max="21" width="5.42578125" style="1" hidden="1" customWidth="1"/>
    <col min="22" max="22" width="0.140625" style="1" hidden="1" customWidth="1"/>
    <col min="23" max="23" width="9.140625" style="1" hidden="1" customWidth="1"/>
    <col min="24" max="24" width="0.140625" style="1" hidden="1" customWidth="1"/>
    <col min="25" max="33" width="9.140625" style="1" hidden="1" customWidth="1"/>
    <col min="34" max="34" width="8" style="1" hidden="1" customWidth="1"/>
    <col min="35" max="62" width="9.140625" style="1" hidden="1" customWidth="1"/>
    <col min="63" max="63" width="0.140625" style="1" hidden="1" customWidth="1"/>
    <col min="64" max="64" width="1.5703125" style="1" hidden="1" customWidth="1"/>
    <col min="65" max="65" width="2.42578125" style="1" customWidth="1"/>
    <col min="66" max="16384" width="9.140625" style="1"/>
  </cols>
  <sheetData>
    <row r="1" spans="1:22" ht="35.25" customHeight="1" x14ac:dyDescent="0.25">
      <c r="A1" s="48" t="s">
        <v>235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1" t="s">
        <v>0</v>
      </c>
    </row>
    <row r="2" spans="1:22" ht="56.25" customHeight="1" x14ac:dyDescent="0.25">
      <c r="A2" s="51" t="s">
        <v>2</v>
      </c>
      <c r="B2" s="41" t="s">
        <v>3</v>
      </c>
      <c r="C2" s="71" t="s">
        <v>4</v>
      </c>
      <c r="D2" s="72"/>
      <c r="E2" s="73"/>
      <c r="F2" s="56" t="s">
        <v>5</v>
      </c>
      <c r="G2" s="59" t="s">
        <v>1</v>
      </c>
      <c r="H2" s="60"/>
      <c r="I2" s="60"/>
      <c r="J2" s="60"/>
      <c r="K2" s="60"/>
      <c r="L2" s="60"/>
      <c r="M2" s="61"/>
      <c r="N2" s="43" t="s">
        <v>94</v>
      </c>
      <c r="O2" s="44"/>
      <c r="P2" s="43" t="s">
        <v>94</v>
      </c>
      <c r="Q2" s="44"/>
      <c r="R2" s="43" t="s">
        <v>94</v>
      </c>
      <c r="S2" s="44"/>
      <c r="T2" s="43" t="s">
        <v>94</v>
      </c>
      <c r="U2" s="47"/>
    </row>
    <row r="3" spans="1:22" ht="21.75" customHeight="1" x14ac:dyDescent="0.25">
      <c r="A3" s="52"/>
      <c r="B3" s="54"/>
      <c r="C3" s="74"/>
      <c r="D3" s="75"/>
      <c r="E3" s="76"/>
      <c r="F3" s="57"/>
      <c r="G3" s="56" t="s">
        <v>6</v>
      </c>
      <c r="H3" s="62" t="s">
        <v>7</v>
      </c>
      <c r="I3" s="63"/>
      <c r="J3" s="63"/>
      <c r="K3" s="63"/>
      <c r="L3" s="63"/>
      <c r="M3" s="64"/>
      <c r="N3" s="45" t="s">
        <v>16</v>
      </c>
      <c r="O3" s="46"/>
      <c r="P3" s="45" t="s">
        <v>17</v>
      </c>
      <c r="Q3" s="46"/>
      <c r="R3" s="45" t="s">
        <v>18</v>
      </c>
      <c r="S3" s="46"/>
      <c r="T3" s="45" t="s">
        <v>19</v>
      </c>
      <c r="U3" s="46"/>
    </row>
    <row r="4" spans="1:22" ht="41.25" customHeight="1" x14ac:dyDescent="0.25">
      <c r="A4" s="52"/>
      <c r="B4" s="54"/>
      <c r="C4" s="77"/>
      <c r="D4" s="78"/>
      <c r="E4" s="79"/>
      <c r="F4" s="57"/>
      <c r="G4" s="57"/>
      <c r="H4" s="62" t="s">
        <v>8</v>
      </c>
      <c r="I4" s="63"/>
      <c r="J4" s="64"/>
      <c r="K4" s="56" t="s">
        <v>13</v>
      </c>
      <c r="L4" s="56" t="s">
        <v>14</v>
      </c>
      <c r="M4" s="56" t="s">
        <v>15</v>
      </c>
      <c r="N4" s="3" t="s">
        <v>20</v>
      </c>
      <c r="O4" s="3" t="s">
        <v>191</v>
      </c>
      <c r="P4" s="3" t="s">
        <v>188</v>
      </c>
      <c r="Q4" s="3" t="s">
        <v>193</v>
      </c>
      <c r="R4" s="3" t="s">
        <v>194</v>
      </c>
      <c r="S4" s="3" t="s">
        <v>196</v>
      </c>
      <c r="T4" s="3" t="s">
        <v>198</v>
      </c>
      <c r="U4" s="3" t="s">
        <v>199</v>
      </c>
    </row>
    <row r="5" spans="1:22" ht="20.25" customHeight="1" x14ac:dyDescent="0.25">
      <c r="A5" s="52"/>
      <c r="B5" s="54"/>
      <c r="C5" s="42" t="s">
        <v>37</v>
      </c>
      <c r="D5" s="55" t="s">
        <v>38</v>
      </c>
      <c r="E5" s="41" t="s">
        <v>187</v>
      </c>
      <c r="F5" s="57"/>
      <c r="G5" s="57"/>
      <c r="H5" s="65" t="s">
        <v>11</v>
      </c>
      <c r="I5" s="45" t="s">
        <v>9</v>
      </c>
      <c r="J5" s="46"/>
      <c r="K5" s="57"/>
      <c r="L5" s="57"/>
      <c r="M5" s="57"/>
      <c r="N5" s="41" t="s">
        <v>183</v>
      </c>
      <c r="O5" s="41" t="s">
        <v>192</v>
      </c>
      <c r="P5" s="41" t="s">
        <v>189</v>
      </c>
      <c r="Q5" s="41" t="s">
        <v>190</v>
      </c>
      <c r="R5" s="41" t="s">
        <v>195</v>
      </c>
      <c r="S5" s="41" t="s">
        <v>197</v>
      </c>
      <c r="T5" s="41" t="s">
        <v>189</v>
      </c>
      <c r="U5" s="41" t="s">
        <v>200</v>
      </c>
    </row>
    <row r="6" spans="1:22" ht="48" customHeight="1" x14ac:dyDescent="0.25">
      <c r="A6" s="53"/>
      <c r="B6" s="55"/>
      <c r="C6" s="67"/>
      <c r="D6" s="68"/>
      <c r="E6" s="55"/>
      <c r="F6" s="58"/>
      <c r="G6" s="58"/>
      <c r="H6" s="66"/>
      <c r="I6" s="19" t="s">
        <v>10</v>
      </c>
      <c r="J6" s="19" t="s">
        <v>12</v>
      </c>
      <c r="K6" s="58"/>
      <c r="L6" s="58"/>
      <c r="M6" s="58"/>
      <c r="N6" s="42"/>
      <c r="O6" s="42"/>
      <c r="P6" s="42"/>
      <c r="Q6" s="42"/>
      <c r="R6" s="42"/>
      <c r="S6" s="42"/>
      <c r="T6" s="42"/>
      <c r="U6" s="42"/>
    </row>
    <row r="7" spans="1:22" ht="23.25" hidden="1" customHeight="1" x14ac:dyDescent="0.25">
      <c r="A7" s="20" t="s">
        <v>21</v>
      </c>
      <c r="B7" s="21" t="s">
        <v>23</v>
      </c>
      <c r="C7" s="4"/>
      <c r="D7" s="4"/>
      <c r="E7" s="4"/>
      <c r="F7" s="9">
        <f t="shared" ref="F7:U7" si="0">F8+F21</f>
        <v>1872</v>
      </c>
      <c r="G7" s="9">
        <f t="shared" si="0"/>
        <v>620</v>
      </c>
      <c r="H7" s="9">
        <f t="shared" si="0"/>
        <v>1438</v>
      </c>
      <c r="I7" s="9">
        <f t="shared" si="0"/>
        <v>784</v>
      </c>
      <c r="J7" s="9">
        <f t="shared" si="0"/>
        <v>580</v>
      </c>
      <c r="K7" s="9">
        <f t="shared" si="0"/>
        <v>0</v>
      </c>
      <c r="L7" s="9">
        <f t="shared" si="0"/>
        <v>18</v>
      </c>
      <c r="M7" s="9">
        <f t="shared" si="0"/>
        <v>0</v>
      </c>
      <c r="N7" s="9">
        <f t="shared" si="0"/>
        <v>612</v>
      </c>
      <c r="O7" s="9">
        <f t="shared" si="0"/>
        <v>562</v>
      </c>
      <c r="P7" s="9">
        <f t="shared" si="0"/>
        <v>142</v>
      </c>
      <c r="Q7" s="9">
        <f t="shared" si="0"/>
        <v>66</v>
      </c>
      <c r="R7" s="9">
        <f t="shared" si="0"/>
        <v>0</v>
      </c>
      <c r="S7" s="9">
        <f t="shared" si="0"/>
        <v>0</v>
      </c>
      <c r="T7" s="9">
        <f t="shared" si="0"/>
        <v>0</v>
      </c>
      <c r="U7" s="9">
        <f t="shared" si="0"/>
        <v>0</v>
      </c>
    </row>
    <row r="8" spans="1:22" ht="33" hidden="1" customHeight="1" x14ac:dyDescent="0.25">
      <c r="A8" s="20" t="s">
        <v>22</v>
      </c>
      <c r="B8" s="21" t="s">
        <v>24</v>
      </c>
      <c r="C8" s="9"/>
      <c r="D8" s="9"/>
      <c r="E8" s="9"/>
      <c r="F8" s="9">
        <f>SUM(F9+F10+F11+F12+F13+F14+F15+F16+F17)</f>
        <v>1215</v>
      </c>
      <c r="G8" s="9">
        <f t="shared" ref="G8" si="1">SUM(G9+G10+G11+G12+G13+G14+G15+G16+G17)</f>
        <v>401</v>
      </c>
      <c r="H8" s="9">
        <f>SUM(H9+H10+H11+H12+H13+H14+H15+H16+H17+H18)</f>
        <v>1000</v>
      </c>
      <c r="I8" s="9">
        <f t="shared" ref="I8:U8" si="2">SUM(I9+I10+I11+I12+I13+I14+I15+I16+I17+I18)</f>
        <v>474</v>
      </c>
      <c r="J8" s="9">
        <f t="shared" si="2"/>
        <v>338</v>
      </c>
      <c r="K8" s="9">
        <f t="shared" si="2"/>
        <v>0</v>
      </c>
      <c r="L8" s="9">
        <f t="shared" si="2"/>
        <v>4</v>
      </c>
      <c r="M8" s="9">
        <f t="shared" si="2"/>
        <v>0</v>
      </c>
      <c r="N8" s="9">
        <f t="shared" si="2"/>
        <v>410</v>
      </c>
      <c r="O8" s="9">
        <f t="shared" si="2"/>
        <v>440</v>
      </c>
      <c r="P8" s="9">
        <f t="shared" si="2"/>
        <v>94</v>
      </c>
      <c r="Q8" s="9">
        <f t="shared" si="2"/>
        <v>0</v>
      </c>
      <c r="R8" s="9">
        <f>+R9+R10+R11+R12+R13+R14+R15+R16+R17+R18+R20</f>
        <v>0</v>
      </c>
      <c r="S8" s="9">
        <f t="shared" si="2"/>
        <v>0</v>
      </c>
      <c r="T8" s="9">
        <f t="shared" si="2"/>
        <v>0</v>
      </c>
      <c r="U8" s="9">
        <f t="shared" si="2"/>
        <v>0</v>
      </c>
    </row>
    <row r="9" spans="1:22" ht="15" hidden="1" customHeight="1" x14ac:dyDescent="0.25">
      <c r="A9" s="4" t="s">
        <v>25</v>
      </c>
      <c r="B9" s="22" t="s">
        <v>34</v>
      </c>
      <c r="C9" s="4" t="s">
        <v>90</v>
      </c>
      <c r="D9" s="4"/>
      <c r="E9" s="4"/>
      <c r="F9" s="4">
        <v>120</v>
      </c>
      <c r="G9" s="4">
        <v>40</v>
      </c>
      <c r="H9" s="4">
        <v>80</v>
      </c>
      <c r="I9" s="4">
        <v>68</v>
      </c>
      <c r="J9" s="4">
        <v>12</v>
      </c>
      <c r="K9" s="4"/>
      <c r="L9" s="4"/>
      <c r="M9" s="4"/>
      <c r="N9" s="4">
        <v>34</v>
      </c>
      <c r="O9" s="4">
        <v>46</v>
      </c>
      <c r="P9" s="4"/>
      <c r="Q9" s="4"/>
      <c r="R9" s="4"/>
      <c r="S9" s="4"/>
      <c r="T9" s="4"/>
      <c r="U9" s="4"/>
    </row>
    <row r="10" spans="1:22" ht="15.75" hidden="1" customHeight="1" x14ac:dyDescent="0.25">
      <c r="A10" s="4" t="s">
        <v>26</v>
      </c>
      <c r="B10" s="22" t="s">
        <v>35</v>
      </c>
      <c r="C10" s="4" t="s">
        <v>90</v>
      </c>
      <c r="D10" s="4"/>
      <c r="E10" s="4"/>
      <c r="F10" s="4">
        <v>176</v>
      </c>
      <c r="G10" s="4">
        <v>58</v>
      </c>
      <c r="H10" s="4">
        <v>118</v>
      </c>
      <c r="I10" s="4">
        <v>96</v>
      </c>
      <c r="J10" s="4">
        <v>20</v>
      </c>
      <c r="K10" s="4"/>
      <c r="L10" s="4"/>
      <c r="M10" s="4"/>
      <c r="N10" s="4">
        <v>68</v>
      </c>
      <c r="O10" s="4">
        <v>50</v>
      </c>
      <c r="P10" s="4"/>
      <c r="Q10" s="4"/>
      <c r="R10" s="4"/>
      <c r="S10" s="4"/>
      <c r="T10" s="4"/>
      <c r="U10" s="4"/>
    </row>
    <row r="11" spans="1:22" ht="23.25" customHeight="1" x14ac:dyDescent="0.25">
      <c r="A11" s="4" t="s">
        <v>27</v>
      </c>
      <c r="B11" s="22" t="s">
        <v>214</v>
      </c>
      <c r="C11" s="4"/>
      <c r="D11" s="4"/>
      <c r="E11" s="4" t="s">
        <v>92</v>
      </c>
      <c r="F11" s="4">
        <v>114</v>
      </c>
      <c r="G11" s="4">
        <v>36</v>
      </c>
      <c r="H11" s="4">
        <v>174</v>
      </c>
      <c r="I11" s="4">
        <v>4</v>
      </c>
      <c r="J11" s="4">
        <v>74</v>
      </c>
      <c r="K11" s="4"/>
      <c r="L11" s="4">
        <v>2</v>
      </c>
      <c r="M11" s="4"/>
      <c r="N11" s="4">
        <v>34</v>
      </c>
      <c r="O11" s="4">
        <v>44</v>
      </c>
      <c r="P11" s="4">
        <v>40</v>
      </c>
      <c r="Q11" s="4"/>
      <c r="R11" s="4"/>
      <c r="S11" s="4"/>
      <c r="T11" s="4"/>
      <c r="U11" s="4"/>
    </row>
    <row r="12" spans="1:22" ht="12" hidden="1" customHeight="1" x14ac:dyDescent="0.25">
      <c r="A12" s="4" t="s">
        <v>28</v>
      </c>
      <c r="B12" s="22" t="s">
        <v>36</v>
      </c>
      <c r="C12" s="4"/>
      <c r="D12" s="4" t="s">
        <v>91</v>
      </c>
      <c r="E12" s="4"/>
      <c r="F12" s="4">
        <v>176</v>
      </c>
      <c r="G12" s="4">
        <v>58</v>
      </c>
      <c r="H12" s="4">
        <v>118</v>
      </c>
      <c r="I12" s="4">
        <v>92</v>
      </c>
      <c r="J12" s="4">
        <v>26</v>
      </c>
      <c r="K12" s="4"/>
      <c r="L12" s="4"/>
      <c r="M12" s="4"/>
      <c r="N12" s="4">
        <v>68</v>
      </c>
      <c r="O12" s="4">
        <v>50</v>
      </c>
      <c r="P12" s="4"/>
      <c r="Q12" s="4"/>
      <c r="R12" s="4"/>
      <c r="S12" s="4"/>
      <c r="T12" s="4"/>
      <c r="U12" s="4"/>
    </row>
    <row r="13" spans="1:22" ht="24" x14ac:dyDescent="0.25">
      <c r="A13" s="4" t="s">
        <v>29</v>
      </c>
      <c r="B13" s="22" t="s">
        <v>215</v>
      </c>
      <c r="C13" s="10"/>
      <c r="D13" s="11"/>
      <c r="E13" s="4" t="s">
        <v>92</v>
      </c>
      <c r="F13" s="4">
        <v>177</v>
      </c>
      <c r="G13" s="4">
        <v>59</v>
      </c>
      <c r="H13" s="4">
        <v>172</v>
      </c>
      <c r="I13" s="4">
        <v>0</v>
      </c>
      <c r="J13" s="4">
        <v>118</v>
      </c>
      <c r="K13" s="4"/>
      <c r="L13" s="4">
        <v>2</v>
      </c>
      <c r="M13" s="4"/>
      <c r="N13" s="4">
        <v>68</v>
      </c>
      <c r="O13" s="4">
        <v>50</v>
      </c>
      <c r="P13" s="4">
        <v>54</v>
      </c>
      <c r="Q13" s="4"/>
      <c r="R13" s="4"/>
      <c r="S13" s="4"/>
      <c r="T13" s="4"/>
      <c r="U13" s="4"/>
    </row>
    <row r="14" spans="1:22" ht="24.75" hidden="1" customHeight="1" x14ac:dyDescent="0.25">
      <c r="A14" s="4" t="s">
        <v>30</v>
      </c>
      <c r="B14" s="22" t="s">
        <v>39</v>
      </c>
      <c r="C14" s="4"/>
      <c r="D14" s="11"/>
      <c r="E14" s="4" t="s">
        <v>124</v>
      </c>
      <c r="F14" s="4">
        <v>105</v>
      </c>
      <c r="G14" s="4">
        <v>35</v>
      </c>
      <c r="H14" s="4">
        <v>70</v>
      </c>
      <c r="I14" s="4">
        <v>50</v>
      </c>
      <c r="J14" s="4">
        <v>20</v>
      </c>
      <c r="K14" s="4"/>
      <c r="L14" s="4"/>
      <c r="M14" s="4"/>
      <c r="N14" s="4">
        <v>34</v>
      </c>
      <c r="O14" s="4">
        <v>36</v>
      </c>
      <c r="P14" s="4"/>
      <c r="Q14" s="4"/>
      <c r="R14" s="4"/>
      <c r="S14" s="4"/>
      <c r="T14" s="4"/>
      <c r="U14" s="4"/>
    </row>
    <row r="15" spans="1:22" ht="30.75" hidden="1" customHeight="1" x14ac:dyDescent="0.25">
      <c r="A15" s="4" t="s">
        <v>31</v>
      </c>
      <c r="B15" s="22" t="s">
        <v>40</v>
      </c>
      <c r="C15" s="4"/>
      <c r="D15" s="4" t="s">
        <v>93</v>
      </c>
      <c r="E15" s="4"/>
      <c r="F15" s="4">
        <v>176</v>
      </c>
      <c r="G15" s="4">
        <v>58</v>
      </c>
      <c r="H15" s="4">
        <v>118</v>
      </c>
      <c r="I15" s="4">
        <v>92</v>
      </c>
      <c r="J15" s="4">
        <v>26</v>
      </c>
      <c r="K15" s="4"/>
      <c r="L15" s="4"/>
      <c r="M15" s="4"/>
      <c r="N15" s="4">
        <v>34</v>
      </c>
      <c r="O15" s="4">
        <v>84</v>
      </c>
      <c r="P15" s="4"/>
      <c r="Q15" s="4"/>
      <c r="R15" s="4"/>
      <c r="S15" s="4"/>
      <c r="T15" s="4"/>
      <c r="U15" s="4"/>
    </row>
    <row r="16" spans="1:22" ht="12.75" hidden="1" customHeight="1" x14ac:dyDescent="0.25">
      <c r="A16" s="4" t="s">
        <v>32</v>
      </c>
      <c r="B16" s="22" t="s">
        <v>41</v>
      </c>
      <c r="C16" s="4"/>
      <c r="D16" s="4" t="s">
        <v>91</v>
      </c>
      <c r="E16" s="4"/>
      <c r="F16" s="4">
        <v>117</v>
      </c>
      <c r="G16" s="4">
        <v>39</v>
      </c>
      <c r="H16" s="4">
        <v>78</v>
      </c>
      <c r="I16" s="4">
        <v>46</v>
      </c>
      <c r="J16" s="4">
        <v>32</v>
      </c>
      <c r="K16" s="4"/>
      <c r="L16" s="4"/>
      <c r="M16" s="4"/>
      <c r="N16" s="4">
        <v>34</v>
      </c>
      <c r="O16" s="4">
        <v>44</v>
      </c>
      <c r="P16" s="4"/>
      <c r="Q16" s="4"/>
      <c r="R16" s="4"/>
      <c r="S16" s="4"/>
      <c r="T16" s="4"/>
      <c r="U16" s="4"/>
    </row>
    <row r="17" spans="1:21" ht="12" hidden="1" customHeight="1" x14ac:dyDescent="0.25">
      <c r="A17" s="4" t="s">
        <v>33</v>
      </c>
      <c r="B17" s="22" t="s">
        <v>42</v>
      </c>
      <c r="C17" s="4"/>
      <c r="D17" s="4" t="s">
        <v>203</v>
      </c>
      <c r="E17" s="4"/>
      <c r="F17" s="4">
        <v>54</v>
      </c>
      <c r="G17" s="4">
        <v>18</v>
      </c>
      <c r="H17" s="4">
        <v>36</v>
      </c>
      <c r="I17" s="4">
        <v>26</v>
      </c>
      <c r="J17" s="4">
        <v>10</v>
      </c>
      <c r="K17" s="4"/>
      <c r="L17" s="4"/>
      <c r="M17" s="4"/>
      <c r="N17" s="4">
        <v>36</v>
      </c>
      <c r="O17" s="4"/>
      <c r="P17" s="4"/>
      <c r="Q17" s="4"/>
      <c r="R17" s="4"/>
      <c r="S17" s="4"/>
      <c r="T17" s="4"/>
      <c r="U17" s="4"/>
    </row>
    <row r="18" spans="1:21" ht="12.75" hidden="1" customHeight="1" x14ac:dyDescent="0.25">
      <c r="A18" s="4" t="s">
        <v>209</v>
      </c>
      <c r="B18" s="22" t="s">
        <v>181</v>
      </c>
      <c r="C18" s="4"/>
      <c r="D18" s="4" t="s">
        <v>91</v>
      </c>
      <c r="E18" s="4"/>
      <c r="F18" s="4">
        <v>54</v>
      </c>
      <c r="G18" s="4">
        <v>18</v>
      </c>
      <c r="H18" s="4">
        <v>36</v>
      </c>
      <c r="I18" s="4"/>
      <c r="J18" s="4"/>
      <c r="K18" s="4"/>
      <c r="L18" s="4"/>
      <c r="M18" s="4"/>
      <c r="N18" s="4"/>
      <c r="O18" s="4">
        <v>36</v>
      </c>
      <c r="P18" s="4"/>
      <c r="Q18" s="4"/>
      <c r="R18" s="4"/>
      <c r="S18" s="4"/>
      <c r="T18" s="4"/>
      <c r="U18" s="4"/>
    </row>
    <row r="19" spans="1:21" ht="24" customHeight="1" x14ac:dyDescent="0.25">
      <c r="A19" s="4" t="s">
        <v>210</v>
      </c>
      <c r="B19" s="22" t="s">
        <v>216</v>
      </c>
      <c r="C19" s="4"/>
      <c r="D19" s="4" t="s">
        <v>101</v>
      </c>
      <c r="E19" s="4"/>
      <c r="F19" s="4">
        <v>54</v>
      </c>
      <c r="G19" s="4">
        <v>18</v>
      </c>
      <c r="H19" s="4">
        <v>36</v>
      </c>
      <c r="I19" s="4">
        <v>22</v>
      </c>
      <c r="J19" s="4">
        <v>10</v>
      </c>
      <c r="K19" s="4"/>
      <c r="L19" s="4">
        <v>2</v>
      </c>
      <c r="M19" s="4"/>
      <c r="N19" s="4"/>
      <c r="O19" s="4"/>
      <c r="P19" s="4">
        <v>16</v>
      </c>
      <c r="Q19" s="4">
        <v>20</v>
      </c>
      <c r="R19" s="4"/>
      <c r="S19" s="4"/>
      <c r="T19" s="4"/>
      <c r="U19" s="4"/>
    </row>
    <row r="20" spans="1:21" ht="21" customHeight="1" x14ac:dyDescent="0.25">
      <c r="A20" s="4" t="s">
        <v>211</v>
      </c>
      <c r="B20" s="22" t="s">
        <v>217</v>
      </c>
      <c r="C20" s="4"/>
      <c r="D20" s="4" t="s">
        <v>101</v>
      </c>
      <c r="E20" s="4"/>
      <c r="F20" s="4">
        <v>54</v>
      </c>
      <c r="G20" s="4">
        <v>18</v>
      </c>
      <c r="H20" s="4">
        <v>36</v>
      </c>
      <c r="I20" s="4">
        <v>22</v>
      </c>
      <c r="J20" s="4">
        <v>10</v>
      </c>
      <c r="K20" s="4"/>
      <c r="L20" s="4">
        <v>2</v>
      </c>
      <c r="M20" s="4"/>
      <c r="N20" s="4"/>
      <c r="O20" s="4"/>
      <c r="P20" s="4">
        <v>18</v>
      </c>
      <c r="Q20" s="4">
        <v>18</v>
      </c>
      <c r="R20" s="4"/>
      <c r="S20" s="4"/>
      <c r="T20" s="4"/>
      <c r="U20" s="4"/>
    </row>
    <row r="21" spans="1:21" ht="28.5" hidden="1" customHeight="1" x14ac:dyDescent="0.25">
      <c r="A21" s="9" t="s">
        <v>43</v>
      </c>
      <c r="B21" s="23" t="s">
        <v>47</v>
      </c>
      <c r="C21" s="7"/>
      <c r="D21" s="7"/>
      <c r="E21" s="7"/>
      <c r="F21" s="9">
        <f>F22+F23+F24</f>
        <v>657</v>
      </c>
      <c r="G21" s="9">
        <f t="shared" ref="G21:U21" si="3">G22+G23+G24</f>
        <v>219</v>
      </c>
      <c r="H21" s="9">
        <f t="shared" si="3"/>
        <v>438</v>
      </c>
      <c r="I21" s="9">
        <f t="shared" si="3"/>
        <v>310</v>
      </c>
      <c r="J21" s="9">
        <f t="shared" si="3"/>
        <v>242</v>
      </c>
      <c r="K21" s="9">
        <f t="shared" si="3"/>
        <v>0</v>
      </c>
      <c r="L21" s="9">
        <f t="shared" si="3"/>
        <v>14</v>
      </c>
      <c r="M21" s="9">
        <f t="shared" si="3"/>
        <v>0</v>
      </c>
      <c r="N21" s="9">
        <f t="shared" si="3"/>
        <v>202</v>
      </c>
      <c r="O21" s="9">
        <f t="shared" si="3"/>
        <v>122</v>
      </c>
      <c r="P21" s="9">
        <f t="shared" si="3"/>
        <v>48</v>
      </c>
      <c r="Q21" s="9">
        <f t="shared" si="3"/>
        <v>66</v>
      </c>
      <c r="R21" s="9">
        <f t="shared" si="3"/>
        <v>0</v>
      </c>
      <c r="S21" s="9">
        <f t="shared" si="3"/>
        <v>0</v>
      </c>
      <c r="T21" s="9">
        <f t="shared" si="3"/>
        <v>0</v>
      </c>
      <c r="U21" s="9">
        <f t="shared" si="3"/>
        <v>0</v>
      </c>
    </row>
    <row r="22" spans="1:21" ht="24" customHeight="1" x14ac:dyDescent="0.25">
      <c r="A22" s="4" t="s">
        <v>44</v>
      </c>
      <c r="B22" s="22" t="s">
        <v>218</v>
      </c>
      <c r="C22" s="4" t="s">
        <v>180</v>
      </c>
      <c r="D22" s="4"/>
      <c r="E22" s="4"/>
      <c r="F22" s="4">
        <v>351</v>
      </c>
      <c r="G22" s="4">
        <v>117</v>
      </c>
      <c r="H22" s="4">
        <v>234</v>
      </c>
      <c r="I22" s="4">
        <v>120</v>
      </c>
      <c r="J22" s="4">
        <v>144</v>
      </c>
      <c r="K22" s="4"/>
      <c r="L22" s="4">
        <v>12</v>
      </c>
      <c r="M22" s="4"/>
      <c r="N22" s="4">
        <v>68</v>
      </c>
      <c r="O22" s="4">
        <v>58</v>
      </c>
      <c r="P22" s="4">
        <v>42</v>
      </c>
      <c r="Q22" s="4">
        <v>66</v>
      </c>
      <c r="R22" s="4"/>
      <c r="S22" s="4"/>
      <c r="T22" s="4"/>
      <c r="U22" s="4"/>
    </row>
    <row r="23" spans="1:21" ht="13.5" hidden="1" customHeight="1" x14ac:dyDescent="0.25">
      <c r="A23" s="4" t="s">
        <v>45</v>
      </c>
      <c r="B23" s="22" t="s">
        <v>48</v>
      </c>
      <c r="C23" s="4" t="s">
        <v>90</v>
      </c>
      <c r="D23" s="4"/>
      <c r="E23" s="4"/>
      <c r="F23" s="4">
        <v>162</v>
      </c>
      <c r="G23" s="4">
        <v>54</v>
      </c>
      <c r="H23" s="4">
        <v>108</v>
      </c>
      <c r="I23" s="4">
        <v>70</v>
      </c>
      <c r="J23" s="4">
        <v>38</v>
      </c>
      <c r="K23" s="4"/>
      <c r="L23" s="4"/>
      <c r="M23" s="4"/>
      <c r="N23" s="4">
        <v>68</v>
      </c>
      <c r="O23" s="4">
        <v>40</v>
      </c>
      <c r="P23" s="4"/>
      <c r="Q23" s="4"/>
      <c r="R23" s="4"/>
      <c r="S23" s="4"/>
      <c r="T23" s="4"/>
      <c r="U23" s="4"/>
    </row>
    <row r="24" spans="1:21" ht="19.5" customHeight="1" x14ac:dyDescent="0.25">
      <c r="A24" s="4" t="s">
        <v>46</v>
      </c>
      <c r="B24" s="22" t="s">
        <v>219</v>
      </c>
      <c r="C24" s="10"/>
      <c r="D24" s="4" t="s">
        <v>212</v>
      </c>
      <c r="E24" s="4"/>
      <c r="F24" s="4">
        <v>144</v>
      </c>
      <c r="G24" s="4">
        <v>48</v>
      </c>
      <c r="H24" s="4">
        <v>96</v>
      </c>
      <c r="I24" s="4">
        <v>120</v>
      </c>
      <c r="J24" s="4">
        <v>60</v>
      </c>
      <c r="K24" s="4"/>
      <c r="L24" s="4">
        <v>2</v>
      </c>
      <c r="M24" s="4"/>
      <c r="N24" s="4">
        <v>66</v>
      </c>
      <c r="O24" s="4">
        <v>24</v>
      </c>
      <c r="P24" s="4">
        <v>6</v>
      </c>
      <c r="Q24" s="4"/>
      <c r="R24" s="4"/>
      <c r="S24" s="4"/>
      <c r="T24" s="4"/>
      <c r="U24" s="4"/>
    </row>
    <row r="25" spans="1:21" ht="36.75" hidden="1" customHeight="1" x14ac:dyDescent="0.25">
      <c r="A25" s="20" t="s">
        <v>49</v>
      </c>
      <c r="B25" s="21" t="s">
        <v>50</v>
      </c>
      <c r="C25" s="4"/>
      <c r="D25" s="4"/>
      <c r="E25" s="4"/>
      <c r="F25" s="9">
        <f>F26+F27+F28+F29+F30</f>
        <v>756</v>
      </c>
      <c r="G25" s="9">
        <f>G26+G27+G28+G29+G30</f>
        <v>252</v>
      </c>
      <c r="H25" s="9">
        <f>H26+H27+H28+H29+H30</f>
        <v>504</v>
      </c>
      <c r="I25" s="9">
        <f t="shared" ref="I25:U25" si="4">I26+I27+I28+I29+I30</f>
        <v>80</v>
      </c>
      <c r="J25" s="9">
        <f t="shared" si="4"/>
        <v>412</v>
      </c>
      <c r="K25" s="9">
        <f t="shared" si="4"/>
        <v>0</v>
      </c>
      <c r="L25" s="9">
        <f t="shared" si="4"/>
        <v>14</v>
      </c>
      <c r="M25" s="9">
        <f t="shared" si="4"/>
        <v>0</v>
      </c>
      <c r="N25" s="9">
        <f t="shared" si="4"/>
        <v>0</v>
      </c>
      <c r="O25" s="9">
        <f t="shared" si="4"/>
        <v>0</v>
      </c>
      <c r="P25" s="9">
        <f t="shared" si="4"/>
        <v>144</v>
      </c>
      <c r="Q25" s="9">
        <f t="shared" si="4"/>
        <v>118</v>
      </c>
      <c r="R25" s="9">
        <f t="shared" si="4"/>
        <v>64</v>
      </c>
      <c r="S25" s="9">
        <f t="shared" si="4"/>
        <v>92</v>
      </c>
      <c r="T25" s="9">
        <f t="shared" si="4"/>
        <v>62</v>
      </c>
      <c r="U25" s="9">
        <f t="shared" si="4"/>
        <v>10</v>
      </c>
    </row>
    <row r="26" spans="1:21" ht="24" customHeight="1" x14ac:dyDescent="0.25">
      <c r="A26" s="4" t="s">
        <v>51</v>
      </c>
      <c r="B26" s="22" t="s">
        <v>220</v>
      </c>
      <c r="C26" s="4" t="s">
        <v>97</v>
      </c>
      <c r="D26" s="4"/>
      <c r="E26" s="4"/>
      <c r="F26" s="4">
        <v>72</v>
      </c>
      <c r="G26" s="4">
        <v>24</v>
      </c>
      <c r="H26" s="4">
        <v>48</v>
      </c>
      <c r="I26" s="4">
        <v>48</v>
      </c>
      <c r="J26" s="4"/>
      <c r="K26" s="10"/>
      <c r="L26" s="4">
        <v>2</v>
      </c>
      <c r="M26" s="4"/>
      <c r="N26" s="4"/>
      <c r="O26" s="4"/>
      <c r="P26" s="4">
        <v>48</v>
      </c>
      <c r="Q26" s="4"/>
      <c r="S26" s="4"/>
      <c r="T26" s="4"/>
      <c r="U26" s="4"/>
    </row>
    <row r="27" spans="1:21" ht="22.5" customHeight="1" x14ac:dyDescent="0.25">
      <c r="A27" s="4" t="s">
        <v>52</v>
      </c>
      <c r="B27" s="22" t="s">
        <v>221</v>
      </c>
      <c r="C27" s="24"/>
      <c r="D27" s="4" t="s">
        <v>103</v>
      </c>
      <c r="E27" s="4"/>
      <c r="F27" s="4">
        <v>72</v>
      </c>
      <c r="G27" s="4">
        <v>24</v>
      </c>
      <c r="H27" s="4">
        <v>48</v>
      </c>
      <c r="I27" s="4">
        <v>32</v>
      </c>
      <c r="J27" s="4">
        <v>4</v>
      </c>
      <c r="K27" s="10"/>
      <c r="L27" s="4">
        <v>4</v>
      </c>
      <c r="M27" s="4"/>
      <c r="N27" s="4"/>
      <c r="O27" s="4"/>
      <c r="P27" s="4"/>
      <c r="Q27" s="4">
        <v>48</v>
      </c>
      <c r="R27" s="4"/>
      <c r="S27" s="4"/>
      <c r="T27" s="4"/>
      <c r="U27" s="4"/>
    </row>
    <row r="28" spans="1:21" ht="46.5" customHeight="1" x14ac:dyDescent="0.25">
      <c r="A28" s="4" t="s">
        <v>53</v>
      </c>
      <c r="B28" s="22" t="s">
        <v>222</v>
      </c>
      <c r="C28" s="4"/>
      <c r="D28" s="4" t="s">
        <v>204</v>
      </c>
      <c r="E28" s="4"/>
      <c r="F28" s="4">
        <v>282</v>
      </c>
      <c r="G28" s="4">
        <v>94</v>
      </c>
      <c r="H28" s="4">
        <v>188</v>
      </c>
      <c r="I28" s="4"/>
      <c r="J28" s="4">
        <v>188</v>
      </c>
      <c r="K28" s="4"/>
      <c r="L28" s="4">
        <v>4</v>
      </c>
      <c r="M28" s="4"/>
      <c r="N28" s="4"/>
      <c r="O28" s="4"/>
      <c r="P28" s="4">
        <v>32</v>
      </c>
      <c r="Q28" s="4">
        <v>38</v>
      </c>
      <c r="R28" s="4">
        <v>32</v>
      </c>
      <c r="S28" s="4">
        <v>50</v>
      </c>
      <c r="T28" s="4">
        <v>32</v>
      </c>
      <c r="U28" s="4"/>
    </row>
    <row r="29" spans="1:21" ht="36.75" customHeight="1" x14ac:dyDescent="0.25">
      <c r="A29" s="4" t="s">
        <v>54</v>
      </c>
      <c r="B29" s="22" t="s">
        <v>223</v>
      </c>
      <c r="C29" s="4"/>
      <c r="E29" s="4" t="s">
        <v>125</v>
      </c>
      <c r="F29" s="4">
        <v>282</v>
      </c>
      <c r="G29" s="4">
        <v>94</v>
      </c>
      <c r="H29" s="4">
        <v>188</v>
      </c>
      <c r="I29" s="4"/>
      <c r="J29" s="4">
        <v>188</v>
      </c>
      <c r="K29" s="4"/>
      <c r="L29" s="4">
        <v>2</v>
      </c>
      <c r="M29" s="4"/>
      <c r="N29" s="4"/>
      <c r="O29" s="6"/>
      <c r="P29" s="6">
        <v>32</v>
      </c>
      <c r="Q29" s="5">
        <v>32</v>
      </c>
      <c r="R29" s="5">
        <v>32</v>
      </c>
      <c r="S29" s="6">
        <v>42</v>
      </c>
      <c r="T29" s="6">
        <v>30</v>
      </c>
      <c r="U29" s="6">
        <v>10</v>
      </c>
    </row>
    <row r="30" spans="1:21" ht="34.5" customHeight="1" x14ac:dyDescent="0.25">
      <c r="A30" s="4" t="s">
        <v>126</v>
      </c>
      <c r="B30" s="22" t="s">
        <v>224</v>
      </c>
      <c r="C30" s="11"/>
      <c r="D30" s="4" t="s">
        <v>99</v>
      </c>
      <c r="E30" s="4"/>
      <c r="F30" s="4">
        <v>48</v>
      </c>
      <c r="G30" s="4">
        <v>16</v>
      </c>
      <c r="H30" s="7">
        <v>32</v>
      </c>
      <c r="I30" s="4"/>
      <c r="J30" s="4">
        <v>32</v>
      </c>
      <c r="K30" s="4"/>
      <c r="L30" s="1">
        <v>2</v>
      </c>
      <c r="M30" s="4"/>
      <c r="N30" s="4"/>
      <c r="O30" s="4"/>
      <c r="P30" s="4">
        <v>32</v>
      </c>
      <c r="Q30" s="4"/>
      <c r="R30" s="4"/>
      <c r="S30" s="4"/>
      <c r="T30" s="4"/>
      <c r="U30" s="4"/>
    </row>
    <row r="31" spans="1:21" ht="30" hidden="1" customHeight="1" x14ac:dyDescent="0.25">
      <c r="A31" s="20" t="s">
        <v>55</v>
      </c>
      <c r="B31" s="21" t="s">
        <v>56</v>
      </c>
      <c r="C31" s="4"/>
      <c r="D31" s="4"/>
      <c r="E31" s="4"/>
      <c r="F31" s="9">
        <f>F32+F33</f>
        <v>270</v>
      </c>
      <c r="G31" s="9">
        <f t="shared" ref="G31:U31" si="5">G32+G33</f>
        <v>90</v>
      </c>
      <c r="H31" s="9">
        <f t="shared" si="5"/>
        <v>180</v>
      </c>
      <c r="I31" s="9">
        <f t="shared" si="5"/>
        <v>120</v>
      </c>
      <c r="J31" s="9">
        <f t="shared" si="5"/>
        <v>60</v>
      </c>
      <c r="K31" s="9">
        <f t="shared" si="5"/>
        <v>0</v>
      </c>
      <c r="L31" s="9">
        <f t="shared" si="5"/>
        <v>16</v>
      </c>
      <c r="M31" s="9">
        <f t="shared" si="5"/>
        <v>0</v>
      </c>
      <c r="N31" s="9">
        <f t="shared" si="5"/>
        <v>0</v>
      </c>
      <c r="O31" s="9">
        <f t="shared" si="5"/>
        <v>0</v>
      </c>
      <c r="P31" s="9">
        <f t="shared" si="5"/>
        <v>80</v>
      </c>
      <c r="Q31" s="9">
        <f t="shared" si="5"/>
        <v>100</v>
      </c>
      <c r="R31" s="9">
        <f t="shared" si="5"/>
        <v>0</v>
      </c>
      <c r="S31" s="9">
        <f t="shared" si="5"/>
        <v>0</v>
      </c>
      <c r="T31" s="9">
        <f t="shared" si="5"/>
        <v>0</v>
      </c>
      <c r="U31" s="9">
        <f t="shared" si="5"/>
        <v>0</v>
      </c>
    </row>
    <row r="32" spans="1:21" ht="24" customHeight="1" x14ac:dyDescent="0.25">
      <c r="A32" s="4" t="s">
        <v>57</v>
      </c>
      <c r="B32" s="22" t="s">
        <v>218</v>
      </c>
      <c r="C32" s="4" t="s">
        <v>96</v>
      </c>
      <c r="D32" s="4"/>
      <c r="E32" s="4"/>
      <c r="F32" s="4">
        <v>135</v>
      </c>
      <c r="G32" s="4">
        <v>45</v>
      </c>
      <c r="H32" s="4">
        <v>90</v>
      </c>
      <c r="I32" s="4">
        <v>50</v>
      </c>
      <c r="J32" s="4">
        <v>40</v>
      </c>
      <c r="K32" s="4"/>
      <c r="L32" s="4">
        <v>8</v>
      </c>
      <c r="M32" s="4"/>
      <c r="N32" s="4"/>
      <c r="O32" s="4"/>
      <c r="P32" s="4">
        <v>46</v>
      </c>
      <c r="Q32" s="4">
        <v>44</v>
      </c>
      <c r="R32" s="4"/>
      <c r="S32" s="4"/>
      <c r="T32" s="4"/>
      <c r="U32" s="4"/>
    </row>
    <row r="33" spans="1:62" ht="26.25" customHeight="1" x14ac:dyDescent="0.25">
      <c r="A33" s="4" t="s">
        <v>58</v>
      </c>
      <c r="B33" s="22" t="s">
        <v>225</v>
      </c>
      <c r="C33" s="4"/>
      <c r="D33" s="4" t="s">
        <v>103</v>
      </c>
      <c r="E33" s="4"/>
      <c r="F33" s="4">
        <v>135</v>
      </c>
      <c r="G33" s="4">
        <v>45</v>
      </c>
      <c r="H33" s="4">
        <v>90</v>
      </c>
      <c r="I33" s="4">
        <v>70</v>
      </c>
      <c r="J33" s="4">
        <v>20</v>
      </c>
      <c r="K33" s="4"/>
      <c r="L33" s="4">
        <v>8</v>
      </c>
      <c r="M33" s="4"/>
      <c r="N33" s="4"/>
      <c r="O33" s="4"/>
      <c r="P33" s="4">
        <v>34</v>
      </c>
      <c r="Q33" s="4">
        <v>56</v>
      </c>
      <c r="R33" s="4"/>
      <c r="S33" s="4"/>
      <c r="T33" s="4"/>
      <c r="U33" s="4"/>
    </row>
    <row r="34" spans="1:62" ht="27" hidden="1" customHeight="1" x14ac:dyDescent="0.25">
      <c r="A34" s="20" t="s">
        <v>127</v>
      </c>
      <c r="B34" s="21" t="s">
        <v>128</v>
      </c>
      <c r="C34" s="4"/>
      <c r="D34" s="4"/>
      <c r="E34" s="4"/>
      <c r="F34" s="4">
        <f t="shared" ref="F34:AK34" si="6">F35+F36</f>
        <v>96</v>
      </c>
      <c r="G34" s="4">
        <f t="shared" si="6"/>
        <v>32</v>
      </c>
      <c r="H34" s="4">
        <f t="shared" si="6"/>
        <v>64</v>
      </c>
      <c r="I34" s="4">
        <f t="shared" si="6"/>
        <v>36</v>
      </c>
      <c r="J34" s="4">
        <f t="shared" si="6"/>
        <v>28</v>
      </c>
      <c r="K34" s="4">
        <f t="shared" si="6"/>
        <v>0</v>
      </c>
      <c r="L34" s="4">
        <f t="shared" si="6"/>
        <v>0</v>
      </c>
      <c r="M34" s="4">
        <f t="shared" si="6"/>
        <v>0</v>
      </c>
      <c r="N34" s="4">
        <f t="shared" si="6"/>
        <v>0</v>
      </c>
      <c r="O34" s="4">
        <f t="shared" si="6"/>
        <v>32</v>
      </c>
      <c r="P34" s="4">
        <f t="shared" si="6"/>
        <v>0</v>
      </c>
      <c r="Q34" s="4">
        <f t="shared" si="6"/>
        <v>0</v>
      </c>
      <c r="R34" s="4">
        <f t="shared" si="6"/>
        <v>0</v>
      </c>
      <c r="S34" s="4">
        <f t="shared" si="6"/>
        <v>0</v>
      </c>
      <c r="T34" s="4">
        <f t="shared" si="6"/>
        <v>32</v>
      </c>
      <c r="U34" s="4">
        <f t="shared" si="6"/>
        <v>0</v>
      </c>
      <c r="V34" s="4">
        <f t="shared" si="6"/>
        <v>0</v>
      </c>
      <c r="W34" s="4">
        <f t="shared" si="6"/>
        <v>0</v>
      </c>
      <c r="X34" s="4">
        <f t="shared" si="6"/>
        <v>0</v>
      </c>
      <c r="Y34" s="4">
        <f t="shared" si="6"/>
        <v>0</v>
      </c>
      <c r="Z34" s="4">
        <f t="shared" si="6"/>
        <v>0</v>
      </c>
      <c r="AA34" s="4">
        <f t="shared" si="6"/>
        <v>0</v>
      </c>
      <c r="AB34" s="4">
        <f t="shared" si="6"/>
        <v>0</v>
      </c>
      <c r="AC34" s="4">
        <f t="shared" si="6"/>
        <v>0</v>
      </c>
      <c r="AD34" s="4">
        <f t="shared" si="6"/>
        <v>0</v>
      </c>
      <c r="AE34" s="4">
        <f t="shared" si="6"/>
        <v>0</v>
      </c>
      <c r="AF34" s="4">
        <f t="shared" si="6"/>
        <v>0</v>
      </c>
      <c r="AG34" s="4">
        <f t="shared" si="6"/>
        <v>0</v>
      </c>
      <c r="AH34" s="4">
        <f t="shared" si="6"/>
        <v>0</v>
      </c>
      <c r="AI34" s="4">
        <f t="shared" si="6"/>
        <v>0</v>
      </c>
      <c r="AJ34" s="4">
        <f t="shared" si="6"/>
        <v>0</v>
      </c>
      <c r="AK34" s="4">
        <f t="shared" si="6"/>
        <v>0</v>
      </c>
      <c r="AL34" s="4">
        <f t="shared" ref="AL34:BJ34" si="7">AL35+AL36</f>
        <v>0</v>
      </c>
      <c r="AM34" s="4">
        <f t="shared" si="7"/>
        <v>0</v>
      </c>
      <c r="AN34" s="4">
        <f t="shared" si="7"/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4">
        <f t="shared" si="7"/>
        <v>0</v>
      </c>
      <c r="BB34" s="4">
        <f t="shared" si="7"/>
        <v>0</v>
      </c>
      <c r="BC34" s="4">
        <f t="shared" si="7"/>
        <v>0</v>
      </c>
      <c r="BD34" s="4">
        <f t="shared" si="7"/>
        <v>0</v>
      </c>
      <c r="BE34" s="4">
        <f t="shared" si="7"/>
        <v>0</v>
      </c>
      <c r="BF34" s="4">
        <f t="shared" si="7"/>
        <v>0</v>
      </c>
      <c r="BG34" s="4">
        <f t="shared" si="7"/>
        <v>0</v>
      </c>
      <c r="BH34" s="4">
        <f t="shared" si="7"/>
        <v>0</v>
      </c>
      <c r="BI34" s="4">
        <f t="shared" si="7"/>
        <v>0</v>
      </c>
      <c r="BJ34" s="4">
        <f t="shared" si="7"/>
        <v>0</v>
      </c>
    </row>
    <row r="35" spans="1:62" ht="16.5" hidden="1" customHeight="1" x14ac:dyDescent="0.25">
      <c r="A35" s="8" t="s">
        <v>129</v>
      </c>
      <c r="B35" s="25" t="s">
        <v>130</v>
      </c>
      <c r="C35" s="8"/>
      <c r="D35" s="11"/>
      <c r="E35" s="8" t="s">
        <v>124</v>
      </c>
      <c r="F35" s="8">
        <v>48</v>
      </c>
      <c r="G35" s="8">
        <v>16</v>
      </c>
      <c r="H35" s="8">
        <v>32</v>
      </c>
      <c r="I35" s="8">
        <v>16</v>
      </c>
      <c r="J35" s="8">
        <v>16</v>
      </c>
      <c r="K35" s="8"/>
      <c r="L35" s="8"/>
      <c r="M35" s="8"/>
      <c r="N35" s="8"/>
      <c r="O35" s="8">
        <v>32</v>
      </c>
      <c r="P35" s="8"/>
      <c r="Q35" s="8"/>
      <c r="R35" s="8"/>
      <c r="S35" s="8"/>
      <c r="T35" s="8"/>
      <c r="U35" s="4"/>
    </row>
    <row r="36" spans="1:62" ht="26.25" hidden="1" customHeight="1" x14ac:dyDescent="0.25">
      <c r="A36" s="8" t="s">
        <v>131</v>
      </c>
      <c r="B36" s="22" t="s">
        <v>132</v>
      </c>
      <c r="C36" s="4"/>
      <c r="D36" s="11"/>
      <c r="E36" s="4" t="s">
        <v>207</v>
      </c>
      <c r="F36" s="4">
        <v>48</v>
      </c>
      <c r="G36" s="4">
        <v>16</v>
      </c>
      <c r="H36" s="4">
        <v>32</v>
      </c>
      <c r="I36" s="4">
        <v>20</v>
      </c>
      <c r="J36" s="4">
        <v>12</v>
      </c>
      <c r="K36" s="4"/>
      <c r="L36" s="4"/>
      <c r="M36" s="4"/>
      <c r="N36" s="4"/>
      <c r="O36" s="4"/>
      <c r="P36" s="4"/>
      <c r="Q36" s="4"/>
      <c r="R36" s="4"/>
      <c r="S36" s="4"/>
      <c r="T36" s="4">
        <v>32</v>
      </c>
      <c r="U36" s="4"/>
    </row>
    <row r="37" spans="1:62" ht="27.75" hidden="1" customHeight="1" x14ac:dyDescent="0.25">
      <c r="A37" s="8"/>
      <c r="B37" s="23" t="s">
        <v>182</v>
      </c>
      <c r="C37" s="4"/>
      <c r="D37" s="4"/>
      <c r="E37" s="4"/>
      <c r="F37" s="4">
        <f>F38+F52</f>
        <v>3927</v>
      </c>
      <c r="G37" s="4">
        <f>G38+G52</f>
        <v>1115</v>
      </c>
      <c r="H37" s="4">
        <f t="shared" ref="H37:U37" si="8">H38+H52</f>
        <v>2938</v>
      </c>
      <c r="I37" s="4">
        <f t="shared" si="8"/>
        <v>1170</v>
      </c>
      <c r="J37" s="4">
        <f t="shared" si="8"/>
        <v>1768</v>
      </c>
      <c r="K37" s="4">
        <f t="shared" si="8"/>
        <v>0</v>
      </c>
      <c r="L37" s="4">
        <f t="shared" si="8"/>
        <v>40</v>
      </c>
      <c r="M37" s="4">
        <f t="shared" si="8"/>
        <v>14</v>
      </c>
      <c r="N37" s="4">
        <f t="shared" si="8"/>
        <v>0</v>
      </c>
      <c r="O37" s="4">
        <f t="shared" si="8"/>
        <v>162</v>
      </c>
      <c r="P37" s="4">
        <f t="shared" si="8"/>
        <v>212</v>
      </c>
      <c r="Q37" s="4">
        <f t="shared" si="8"/>
        <v>470</v>
      </c>
      <c r="R37" s="4">
        <f t="shared" si="8"/>
        <v>512</v>
      </c>
      <c r="S37" s="4">
        <f t="shared" si="8"/>
        <v>688</v>
      </c>
      <c r="T37" s="4">
        <f t="shared" si="8"/>
        <v>482</v>
      </c>
      <c r="U37" s="4">
        <f t="shared" si="8"/>
        <v>492</v>
      </c>
    </row>
    <row r="38" spans="1:62" ht="27.75" hidden="1" customHeight="1" x14ac:dyDescent="0.25">
      <c r="A38" s="20" t="s">
        <v>21</v>
      </c>
      <c r="B38" s="21" t="s">
        <v>59</v>
      </c>
      <c r="C38" s="4"/>
      <c r="D38" s="4"/>
      <c r="E38" s="4"/>
      <c r="F38" s="9">
        <f>F39+F40+F41+F42+F43+F44+F45+F46+F47+F48+F49+F50+F51</f>
        <v>1209</v>
      </c>
      <c r="G38" s="9">
        <f t="shared" ref="G38:U38" si="9">G39+G40+G41+G42+G43+G44+G45+G46+G47+G48+G49+G50+G51</f>
        <v>403</v>
      </c>
      <c r="H38" s="9">
        <f t="shared" si="9"/>
        <v>806</v>
      </c>
      <c r="I38" s="9">
        <f t="shared" si="9"/>
        <v>508</v>
      </c>
      <c r="J38" s="9">
        <f t="shared" si="9"/>
        <v>298</v>
      </c>
      <c r="K38" s="9">
        <f t="shared" si="9"/>
        <v>0</v>
      </c>
      <c r="L38" s="9">
        <f t="shared" si="9"/>
        <v>22</v>
      </c>
      <c r="M38" s="9">
        <f t="shared" si="9"/>
        <v>0</v>
      </c>
      <c r="N38" s="9">
        <f t="shared" si="9"/>
        <v>0</v>
      </c>
      <c r="O38" s="9">
        <f t="shared" si="9"/>
        <v>114</v>
      </c>
      <c r="P38" s="9">
        <f t="shared" si="9"/>
        <v>32</v>
      </c>
      <c r="Q38" s="9">
        <f t="shared" si="9"/>
        <v>228</v>
      </c>
      <c r="R38" s="9">
        <f t="shared" si="9"/>
        <v>64</v>
      </c>
      <c r="S38" s="9">
        <f t="shared" si="9"/>
        <v>156</v>
      </c>
      <c r="T38" s="9">
        <f>T39+T40+T41+T42+T43+T44+T45+T46+T47+T48+T49+T50+S51</f>
        <v>292</v>
      </c>
      <c r="U38" s="9">
        <f t="shared" si="9"/>
        <v>0</v>
      </c>
    </row>
    <row r="39" spans="1:62" ht="24.75" customHeight="1" x14ac:dyDescent="0.25">
      <c r="A39" s="4" t="s">
        <v>60</v>
      </c>
      <c r="B39" s="25" t="s">
        <v>226</v>
      </c>
      <c r="C39" s="4"/>
      <c r="D39" s="4" t="s">
        <v>103</v>
      </c>
      <c r="E39" s="4"/>
      <c r="F39" s="7">
        <v>102</v>
      </c>
      <c r="G39" s="7">
        <v>34</v>
      </c>
      <c r="H39" s="7">
        <v>68</v>
      </c>
      <c r="I39" s="9">
        <v>58</v>
      </c>
      <c r="J39" s="7">
        <v>10</v>
      </c>
      <c r="K39" s="9"/>
      <c r="L39" s="9">
        <v>6</v>
      </c>
      <c r="M39" s="9"/>
      <c r="N39" s="9"/>
      <c r="O39" s="9"/>
      <c r="P39" s="9"/>
      <c r="Q39" s="7">
        <v>68</v>
      </c>
      <c r="R39" s="7"/>
      <c r="S39" s="7"/>
      <c r="T39" s="7"/>
      <c r="U39" s="9"/>
    </row>
    <row r="40" spans="1:62" ht="24" hidden="1" x14ac:dyDescent="0.25">
      <c r="A40" s="4" t="s">
        <v>61</v>
      </c>
      <c r="B40" s="25" t="s">
        <v>133</v>
      </c>
      <c r="C40" s="4"/>
      <c r="D40" s="4" t="s">
        <v>102</v>
      </c>
      <c r="E40" s="4"/>
      <c r="F40" s="7">
        <v>102</v>
      </c>
      <c r="G40" s="7">
        <v>34</v>
      </c>
      <c r="H40" s="7">
        <v>68</v>
      </c>
      <c r="I40" s="7">
        <v>38</v>
      </c>
      <c r="J40" s="7">
        <v>30</v>
      </c>
      <c r="K40" s="9"/>
      <c r="L40" s="9"/>
      <c r="M40" s="9"/>
      <c r="N40" s="9"/>
      <c r="O40" s="9"/>
      <c r="P40" s="9"/>
      <c r="Q40" s="7"/>
      <c r="R40" s="7">
        <v>32</v>
      </c>
      <c r="S40" s="26">
        <v>36</v>
      </c>
      <c r="T40" s="11"/>
      <c r="U40" s="9"/>
    </row>
    <row r="41" spans="1:62" ht="18" hidden="1" customHeight="1" x14ac:dyDescent="0.25">
      <c r="A41" s="4" t="s">
        <v>62</v>
      </c>
      <c r="B41" s="25" t="s">
        <v>134</v>
      </c>
      <c r="C41" s="4"/>
      <c r="D41" s="4" t="s">
        <v>100</v>
      </c>
      <c r="E41" s="4"/>
      <c r="F41" s="7">
        <v>96</v>
      </c>
      <c r="G41" s="7">
        <v>32</v>
      </c>
      <c r="H41" s="7">
        <v>64</v>
      </c>
      <c r="I41" s="7">
        <v>44</v>
      </c>
      <c r="J41" s="7">
        <v>20</v>
      </c>
      <c r="K41" s="9"/>
      <c r="L41" s="9"/>
      <c r="M41" s="9"/>
      <c r="N41" s="9"/>
      <c r="O41" s="9"/>
      <c r="P41" s="9"/>
      <c r="Q41" s="7"/>
      <c r="R41" s="7"/>
      <c r="S41" s="7"/>
      <c r="T41" s="7">
        <v>64</v>
      </c>
      <c r="U41" s="9"/>
    </row>
    <row r="42" spans="1:62" ht="24" hidden="1" x14ac:dyDescent="0.25">
      <c r="A42" s="4" t="s">
        <v>63</v>
      </c>
      <c r="B42" s="25" t="s">
        <v>135</v>
      </c>
      <c r="C42" s="4"/>
      <c r="D42" s="4" t="s">
        <v>100</v>
      </c>
      <c r="E42" s="4"/>
      <c r="F42" s="7">
        <v>78</v>
      </c>
      <c r="G42" s="7">
        <v>26</v>
      </c>
      <c r="H42" s="7">
        <v>52</v>
      </c>
      <c r="I42" s="7">
        <v>32</v>
      </c>
      <c r="J42" s="7">
        <v>20</v>
      </c>
      <c r="K42" s="9"/>
      <c r="L42" s="9"/>
      <c r="M42" s="9"/>
      <c r="N42" s="9"/>
      <c r="O42" s="9"/>
      <c r="P42" s="9"/>
      <c r="Q42" s="7"/>
      <c r="R42" s="7"/>
      <c r="T42" s="7">
        <v>52</v>
      </c>
      <c r="U42" s="9"/>
    </row>
    <row r="43" spans="1:62" ht="25.5" hidden="1" customHeight="1" x14ac:dyDescent="0.25">
      <c r="A43" s="4" t="s">
        <v>64</v>
      </c>
      <c r="B43" s="25" t="s">
        <v>95</v>
      </c>
      <c r="C43" s="4"/>
      <c r="D43" s="4" t="s">
        <v>100</v>
      </c>
      <c r="E43" s="4"/>
      <c r="F43" s="7">
        <v>72</v>
      </c>
      <c r="G43" s="7">
        <v>24</v>
      </c>
      <c r="H43" s="7">
        <v>48</v>
      </c>
      <c r="I43" s="7">
        <v>38</v>
      </c>
      <c r="J43" s="7">
        <v>10</v>
      </c>
      <c r="K43" s="9"/>
      <c r="L43" s="9"/>
      <c r="M43" s="9"/>
      <c r="N43" s="9"/>
      <c r="O43" s="9"/>
      <c r="P43" s="9"/>
      <c r="Q43" s="7"/>
      <c r="R43" s="7"/>
      <c r="S43" s="7"/>
      <c r="T43" s="7">
        <v>48</v>
      </c>
      <c r="U43" s="9"/>
    </row>
    <row r="44" spans="1:62" hidden="1" x14ac:dyDescent="0.25">
      <c r="A44" s="4" t="s">
        <v>65</v>
      </c>
      <c r="B44" s="25" t="s">
        <v>136</v>
      </c>
      <c r="C44" s="4"/>
      <c r="D44" s="4" t="s">
        <v>91</v>
      </c>
      <c r="E44" s="4"/>
      <c r="F44" s="7">
        <v>93</v>
      </c>
      <c r="G44" s="7">
        <v>31</v>
      </c>
      <c r="H44" s="7">
        <v>62</v>
      </c>
      <c r="I44" s="7">
        <v>42</v>
      </c>
      <c r="J44" s="7">
        <v>20</v>
      </c>
      <c r="K44" s="9"/>
      <c r="L44" s="9"/>
      <c r="M44" s="9"/>
      <c r="O44" s="7">
        <v>62</v>
      </c>
      <c r="Q44" s="7"/>
      <c r="R44" s="7"/>
      <c r="S44" s="7"/>
      <c r="T44" s="7"/>
      <c r="U44" s="9"/>
    </row>
    <row r="45" spans="1:62" ht="25.5" customHeight="1" x14ac:dyDescent="0.25">
      <c r="A45" s="4" t="s">
        <v>66</v>
      </c>
      <c r="B45" s="25" t="s">
        <v>227</v>
      </c>
      <c r="C45" s="4" t="s">
        <v>96</v>
      </c>
      <c r="D45" s="4"/>
      <c r="E45" s="4"/>
      <c r="F45" s="7">
        <v>138</v>
      </c>
      <c r="G45" s="7">
        <v>46</v>
      </c>
      <c r="H45" s="7">
        <v>92</v>
      </c>
      <c r="I45" s="7">
        <v>52</v>
      </c>
      <c r="J45" s="7">
        <v>40</v>
      </c>
      <c r="K45" s="4"/>
      <c r="L45" s="4">
        <v>8</v>
      </c>
      <c r="M45" s="4"/>
      <c r="N45" s="4"/>
      <c r="P45" s="4">
        <v>32</v>
      </c>
      <c r="Q45" s="4">
        <v>60</v>
      </c>
      <c r="R45" s="4"/>
      <c r="S45" s="4"/>
      <c r="T45" s="4"/>
      <c r="U45" s="4"/>
    </row>
    <row r="46" spans="1:62" ht="38.25" hidden="1" customHeight="1" x14ac:dyDescent="0.25">
      <c r="A46" s="4" t="s">
        <v>67</v>
      </c>
      <c r="B46" s="25" t="s">
        <v>137</v>
      </c>
      <c r="C46" s="4"/>
      <c r="D46" s="4" t="s">
        <v>91</v>
      </c>
      <c r="E46" s="4"/>
      <c r="F46" s="7">
        <v>78</v>
      </c>
      <c r="G46" s="7">
        <v>26</v>
      </c>
      <c r="H46" s="7">
        <v>52</v>
      </c>
      <c r="I46" s="7">
        <v>30</v>
      </c>
      <c r="J46" s="7">
        <v>22</v>
      </c>
      <c r="K46" s="4"/>
      <c r="L46" s="4"/>
      <c r="M46" s="4"/>
      <c r="O46" s="4">
        <v>52</v>
      </c>
      <c r="Q46" s="4"/>
      <c r="R46" s="4"/>
      <c r="S46" s="4"/>
      <c r="T46" s="4"/>
      <c r="U46" s="4"/>
    </row>
    <row r="47" spans="1:62" ht="35.25" customHeight="1" x14ac:dyDescent="0.25">
      <c r="A47" s="4" t="s">
        <v>68</v>
      </c>
      <c r="B47" s="25" t="s">
        <v>228</v>
      </c>
      <c r="C47" s="4"/>
      <c r="E47" s="4" t="s">
        <v>205</v>
      </c>
      <c r="F47" s="7">
        <v>102</v>
      </c>
      <c r="G47" s="7">
        <v>34</v>
      </c>
      <c r="H47" s="7">
        <v>68</v>
      </c>
      <c r="I47" s="4">
        <v>48</v>
      </c>
      <c r="J47" s="4">
        <v>20</v>
      </c>
      <c r="K47" s="4"/>
      <c r="L47" s="4">
        <v>4</v>
      </c>
      <c r="M47" s="4"/>
      <c r="N47" s="4"/>
      <c r="O47" s="4"/>
      <c r="P47" s="4"/>
      <c r="Q47" s="4">
        <v>68</v>
      </c>
      <c r="S47" s="4"/>
      <c r="T47" s="4"/>
      <c r="U47" s="4"/>
    </row>
    <row r="48" spans="1:62" ht="24.75" customHeight="1" x14ac:dyDescent="0.25">
      <c r="A48" s="4" t="s">
        <v>138</v>
      </c>
      <c r="B48" s="25" t="s">
        <v>229</v>
      </c>
      <c r="C48" s="4"/>
      <c r="D48" s="4" t="s">
        <v>103</v>
      </c>
      <c r="E48" s="4"/>
      <c r="F48" s="7">
        <v>48</v>
      </c>
      <c r="G48" s="7">
        <v>16</v>
      </c>
      <c r="H48" s="7">
        <v>32</v>
      </c>
      <c r="I48" s="4">
        <v>16</v>
      </c>
      <c r="J48" s="4">
        <v>16</v>
      </c>
      <c r="K48" s="4"/>
      <c r="L48" s="4">
        <v>4</v>
      </c>
      <c r="M48" s="4"/>
      <c r="N48" s="4"/>
      <c r="O48" s="4"/>
      <c r="P48" s="4"/>
      <c r="Q48" s="4">
        <v>32</v>
      </c>
      <c r="R48" s="4"/>
      <c r="S48" s="4"/>
      <c r="T48" s="4"/>
      <c r="U48" s="4"/>
    </row>
    <row r="49" spans="1:21" ht="16.5" hidden="1" customHeight="1" x14ac:dyDescent="0.25">
      <c r="A49" s="4" t="s">
        <v>139</v>
      </c>
      <c r="B49" s="25" t="s">
        <v>140</v>
      </c>
      <c r="C49" s="4" t="s">
        <v>104</v>
      </c>
      <c r="D49" s="4"/>
      <c r="E49" s="4"/>
      <c r="F49" s="7">
        <v>108</v>
      </c>
      <c r="G49" s="7">
        <v>36</v>
      </c>
      <c r="H49" s="7">
        <v>72</v>
      </c>
      <c r="I49" s="4">
        <v>42</v>
      </c>
      <c r="J49" s="4">
        <v>30</v>
      </c>
      <c r="K49" s="4"/>
      <c r="L49" s="4"/>
      <c r="M49" s="4"/>
      <c r="N49" s="4"/>
      <c r="O49" s="4"/>
      <c r="P49" s="4"/>
      <c r="R49" s="4">
        <v>32</v>
      </c>
      <c r="S49" s="4">
        <v>40</v>
      </c>
      <c r="T49" s="4"/>
      <c r="U49" s="4"/>
    </row>
    <row r="50" spans="1:21" ht="24.75" hidden="1" customHeight="1" x14ac:dyDescent="0.25">
      <c r="A50" s="4" t="s">
        <v>141</v>
      </c>
      <c r="B50" s="25" t="s">
        <v>142</v>
      </c>
      <c r="C50" s="4" t="s">
        <v>208</v>
      </c>
      <c r="D50" s="4"/>
      <c r="E50" s="4"/>
      <c r="F50" s="7">
        <v>72</v>
      </c>
      <c r="G50" s="7">
        <v>24</v>
      </c>
      <c r="H50" s="7">
        <v>48</v>
      </c>
      <c r="I50" s="4">
        <v>28</v>
      </c>
      <c r="J50" s="4">
        <v>20</v>
      </c>
      <c r="K50" s="4"/>
      <c r="L50" s="4"/>
      <c r="M50" s="4"/>
      <c r="N50" s="4"/>
      <c r="O50" s="4"/>
      <c r="P50" s="4"/>
      <c r="Q50" s="4"/>
      <c r="R50" s="11"/>
      <c r="T50" s="4">
        <v>48</v>
      </c>
      <c r="U50" s="4"/>
    </row>
    <row r="51" spans="1:21" ht="24" hidden="1" customHeight="1" x14ac:dyDescent="0.25">
      <c r="A51" s="4" t="s">
        <v>143</v>
      </c>
      <c r="B51" s="25" t="s">
        <v>144</v>
      </c>
      <c r="C51" s="4" t="s">
        <v>104</v>
      </c>
      <c r="D51" s="4"/>
      <c r="E51" s="4"/>
      <c r="F51" s="7">
        <v>120</v>
      </c>
      <c r="G51" s="7">
        <v>40</v>
      </c>
      <c r="H51" s="7">
        <v>80</v>
      </c>
      <c r="I51" s="4">
        <v>40</v>
      </c>
      <c r="J51" s="4">
        <v>40</v>
      </c>
      <c r="K51" s="4"/>
      <c r="L51" s="4"/>
      <c r="M51" s="4"/>
      <c r="N51" s="4"/>
      <c r="O51" s="4"/>
      <c r="P51" s="4"/>
      <c r="Q51" s="4"/>
      <c r="R51" s="4"/>
      <c r="S51" s="4">
        <v>80</v>
      </c>
      <c r="U51" s="4"/>
    </row>
    <row r="52" spans="1:21" ht="24" hidden="1" customHeight="1" x14ac:dyDescent="0.25">
      <c r="A52" s="20" t="s">
        <v>69</v>
      </c>
      <c r="B52" s="21" t="s">
        <v>70</v>
      </c>
      <c r="C52" s="4"/>
      <c r="D52" s="4"/>
      <c r="E52" s="4"/>
      <c r="F52" s="9">
        <f>F53+F61+F70+F80</f>
        <v>2718</v>
      </c>
      <c r="G52" s="9">
        <f t="shared" ref="G52:U52" si="10">G53+G61+G70+G80</f>
        <v>712</v>
      </c>
      <c r="H52" s="9">
        <f t="shared" si="10"/>
        <v>2132</v>
      </c>
      <c r="I52" s="9">
        <f t="shared" si="10"/>
        <v>662</v>
      </c>
      <c r="J52" s="9">
        <f t="shared" si="10"/>
        <v>1470</v>
      </c>
      <c r="K52" s="9">
        <f t="shared" si="10"/>
        <v>0</v>
      </c>
      <c r="L52" s="9">
        <f t="shared" si="10"/>
        <v>18</v>
      </c>
      <c r="M52" s="9">
        <f t="shared" si="10"/>
        <v>14</v>
      </c>
      <c r="N52" s="9">
        <f t="shared" si="10"/>
        <v>0</v>
      </c>
      <c r="O52" s="9">
        <f t="shared" si="10"/>
        <v>48</v>
      </c>
      <c r="P52" s="9">
        <f t="shared" si="10"/>
        <v>180</v>
      </c>
      <c r="Q52" s="9">
        <f t="shared" si="10"/>
        <v>242</v>
      </c>
      <c r="R52" s="9">
        <f t="shared" si="10"/>
        <v>448</v>
      </c>
      <c r="S52" s="9">
        <f t="shared" si="10"/>
        <v>532</v>
      </c>
      <c r="T52" s="9">
        <f t="shared" si="10"/>
        <v>190</v>
      </c>
      <c r="U52" s="9">
        <f t="shared" si="10"/>
        <v>492</v>
      </c>
    </row>
    <row r="53" spans="1:21" ht="33" hidden="1" customHeight="1" x14ac:dyDescent="0.25">
      <c r="A53" s="20" t="s">
        <v>145</v>
      </c>
      <c r="B53" s="21" t="s">
        <v>146</v>
      </c>
      <c r="C53" s="4"/>
      <c r="D53" s="9"/>
      <c r="E53" s="9"/>
      <c r="F53" s="9">
        <f>F54+F55+F56+F57+F58+F59+F60</f>
        <v>843</v>
      </c>
      <c r="G53" s="9">
        <f t="shared" ref="G53:U53" si="11">G54+G55+G56+G57+G58+G59+G60</f>
        <v>261</v>
      </c>
      <c r="H53" s="9">
        <f t="shared" si="11"/>
        <v>708</v>
      </c>
      <c r="I53" s="9">
        <f t="shared" si="11"/>
        <v>240</v>
      </c>
      <c r="J53" s="9">
        <f t="shared" si="11"/>
        <v>468</v>
      </c>
      <c r="K53" s="9">
        <f t="shared" si="11"/>
        <v>0</v>
      </c>
      <c r="L53" s="9">
        <f t="shared" si="11"/>
        <v>18</v>
      </c>
      <c r="M53" s="9">
        <f t="shared" si="11"/>
        <v>8</v>
      </c>
      <c r="N53" s="9">
        <f t="shared" si="11"/>
        <v>0</v>
      </c>
      <c r="O53" s="9">
        <f t="shared" si="11"/>
        <v>48</v>
      </c>
      <c r="P53" s="9">
        <f t="shared" si="11"/>
        <v>180</v>
      </c>
      <c r="Q53" s="9">
        <f t="shared" si="11"/>
        <v>242</v>
      </c>
      <c r="R53" s="9">
        <f t="shared" si="11"/>
        <v>164</v>
      </c>
      <c r="S53" s="9">
        <f t="shared" si="11"/>
        <v>74</v>
      </c>
      <c r="T53" s="9">
        <f t="shared" si="11"/>
        <v>0</v>
      </c>
      <c r="U53" s="9">
        <f t="shared" si="11"/>
        <v>0</v>
      </c>
    </row>
    <row r="54" spans="1:21" ht="36" x14ac:dyDescent="0.25">
      <c r="A54" s="4" t="s">
        <v>147</v>
      </c>
      <c r="B54" s="22" t="s">
        <v>230</v>
      </c>
      <c r="C54" s="4" t="s">
        <v>96</v>
      </c>
      <c r="D54" s="4"/>
      <c r="E54" s="4"/>
      <c r="F54" s="4">
        <v>252</v>
      </c>
      <c r="G54" s="4">
        <v>126</v>
      </c>
      <c r="H54" s="7">
        <v>252</v>
      </c>
      <c r="I54" s="4">
        <v>122</v>
      </c>
      <c r="J54" s="4">
        <v>130</v>
      </c>
      <c r="K54" s="4"/>
      <c r="L54" s="4">
        <v>10</v>
      </c>
      <c r="M54" s="4">
        <v>2</v>
      </c>
      <c r="N54" s="4"/>
      <c r="O54" s="4">
        <v>48</v>
      </c>
      <c r="P54" s="4">
        <v>116</v>
      </c>
      <c r="Q54" s="4">
        <v>88</v>
      </c>
      <c r="R54" s="4"/>
      <c r="S54" s="4"/>
      <c r="T54" s="4"/>
      <c r="U54" s="4"/>
    </row>
    <row r="55" spans="1:21" ht="46.5" customHeight="1" x14ac:dyDescent="0.25">
      <c r="A55" s="4" t="s">
        <v>148</v>
      </c>
      <c r="B55" s="22" t="s">
        <v>231</v>
      </c>
      <c r="C55" s="11"/>
      <c r="D55" s="4" t="s">
        <v>99</v>
      </c>
      <c r="E55" s="4"/>
      <c r="F55" s="4">
        <v>48</v>
      </c>
      <c r="G55" s="4">
        <v>16</v>
      </c>
      <c r="H55" s="7">
        <v>32</v>
      </c>
      <c r="I55" s="4">
        <v>16</v>
      </c>
      <c r="J55" s="4">
        <v>16</v>
      </c>
      <c r="K55" s="4"/>
      <c r="L55" s="4">
        <v>4</v>
      </c>
      <c r="M55" s="4">
        <v>6</v>
      </c>
      <c r="N55" s="4"/>
      <c r="O55" s="4"/>
      <c r="P55" s="4">
        <v>32</v>
      </c>
      <c r="Q55" s="4"/>
      <c r="R55" s="4"/>
      <c r="S55" s="4"/>
      <c r="T55" s="4"/>
      <c r="U55" s="4"/>
    </row>
    <row r="56" spans="1:21" ht="34.5" customHeight="1" x14ac:dyDescent="0.25">
      <c r="A56" s="4" t="s">
        <v>149</v>
      </c>
      <c r="B56" s="22" t="s">
        <v>232</v>
      </c>
      <c r="C56" s="4" t="s">
        <v>98</v>
      </c>
      <c r="D56" s="4"/>
      <c r="E56" s="4"/>
      <c r="F56" s="4">
        <v>237</v>
      </c>
      <c r="G56" s="4">
        <v>79</v>
      </c>
      <c r="H56" s="7">
        <v>158</v>
      </c>
      <c r="I56" s="4">
        <v>62</v>
      </c>
      <c r="J56" s="4">
        <v>96</v>
      </c>
      <c r="K56" s="4"/>
      <c r="L56" s="4">
        <v>4</v>
      </c>
      <c r="M56" s="4"/>
      <c r="N56" s="4"/>
      <c r="O56" s="4"/>
      <c r="P56" s="4"/>
      <c r="Q56" s="4">
        <v>74</v>
      </c>
      <c r="R56" s="4">
        <v>84</v>
      </c>
      <c r="S56" s="4"/>
      <c r="T56" s="4"/>
      <c r="U56" s="4"/>
    </row>
    <row r="57" spans="1:21" ht="16.5" hidden="1" customHeight="1" x14ac:dyDescent="0.25">
      <c r="A57" s="4" t="s">
        <v>150</v>
      </c>
      <c r="B57" s="22" t="s">
        <v>151</v>
      </c>
      <c r="C57" s="4" t="s">
        <v>104</v>
      </c>
      <c r="D57" s="4"/>
      <c r="E57" s="4"/>
      <c r="F57" s="4">
        <v>120</v>
      </c>
      <c r="G57" s="4">
        <v>40</v>
      </c>
      <c r="H57" s="7">
        <v>80</v>
      </c>
      <c r="I57" s="4">
        <v>40</v>
      </c>
      <c r="J57" s="4">
        <v>40</v>
      </c>
      <c r="K57" s="4"/>
      <c r="L57" s="4"/>
      <c r="M57" s="4"/>
      <c r="N57" s="4"/>
      <c r="O57" s="4"/>
      <c r="P57" s="4"/>
      <c r="Q57" s="4"/>
      <c r="R57" s="4">
        <v>48</v>
      </c>
      <c r="S57" s="4">
        <v>32</v>
      </c>
      <c r="T57" s="4"/>
      <c r="U57" s="4"/>
    </row>
    <row r="58" spans="1:21" ht="23.25" customHeight="1" x14ac:dyDescent="0.25">
      <c r="A58" s="4" t="s">
        <v>73</v>
      </c>
      <c r="B58" s="22" t="s">
        <v>233</v>
      </c>
      <c r="C58" s="4"/>
      <c r="D58" s="4" t="s">
        <v>103</v>
      </c>
      <c r="E58" s="4"/>
      <c r="F58" s="9">
        <v>108</v>
      </c>
      <c r="G58" s="4"/>
      <c r="H58" s="4">
        <v>108</v>
      </c>
      <c r="I58" s="4"/>
      <c r="J58" s="4">
        <v>108</v>
      </c>
      <c r="K58" s="4"/>
      <c r="L58" s="4"/>
      <c r="M58" s="4"/>
      <c r="N58" s="4"/>
      <c r="O58" s="4"/>
      <c r="P58" s="4">
        <v>32</v>
      </c>
      <c r="Q58" s="4">
        <v>44</v>
      </c>
      <c r="R58" s="4">
        <v>32</v>
      </c>
      <c r="S58" s="4"/>
      <c r="T58" s="4"/>
      <c r="U58" s="4"/>
    </row>
    <row r="59" spans="1:21" ht="33.75" customHeight="1" thickBot="1" x14ac:dyDescent="0.3">
      <c r="A59" s="4" t="s">
        <v>74</v>
      </c>
      <c r="B59" s="22" t="s">
        <v>234</v>
      </c>
      <c r="C59" s="4"/>
      <c r="D59" s="4"/>
      <c r="E59" s="4"/>
      <c r="F59" s="9">
        <v>72</v>
      </c>
      <c r="G59" s="4"/>
      <c r="H59" s="4">
        <v>72</v>
      </c>
      <c r="I59" s="4"/>
      <c r="J59" s="4">
        <v>72</v>
      </c>
      <c r="K59" s="4"/>
      <c r="L59" s="4"/>
      <c r="M59" s="24"/>
      <c r="N59" s="4"/>
      <c r="O59" s="4"/>
      <c r="P59" s="4"/>
      <c r="Q59" s="4">
        <v>36</v>
      </c>
      <c r="R59" s="4"/>
      <c r="S59" s="4">
        <v>36</v>
      </c>
      <c r="T59" s="4"/>
      <c r="U59" s="4"/>
    </row>
    <row r="60" spans="1:21" ht="14.25" hidden="1" customHeight="1" x14ac:dyDescent="0.25">
      <c r="A60" s="27" t="s">
        <v>79</v>
      </c>
      <c r="B60" s="22" t="s">
        <v>123</v>
      </c>
      <c r="C60" s="4" t="s">
        <v>96</v>
      </c>
      <c r="D60" s="4"/>
      <c r="E60" s="4"/>
      <c r="F60" s="9">
        <v>6</v>
      </c>
      <c r="G60" s="4"/>
      <c r="H60" s="4">
        <v>6</v>
      </c>
      <c r="I60" s="4"/>
      <c r="J60" s="4">
        <v>6</v>
      </c>
      <c r="K60" s="4"/>
      <c r="L60" s="4"/>
      <c r="M60" s="4"/>
      <c r="N60" s="4"/>
      <c r="O60" s="4"/>
      <c r="P60" s="4"/>
      <c r="Q60" s="4"/>
      <c r="R60" s="4"/>
      <c r="S60" s="4">
        <v>6</v>
      </c>
      <c r="T60" s="4"/>
      <c r="U60" s="4"/>
    </row>
    <row r="61" spans="1:21" ht="55.5" hidden="1" customHeight="1" x14ac:dyDescent="0.25">
      <c r="A61" s="20" t="s">
        <v>71</v>
      </c>
      <c r="B61" s="21" t="s">
        <v>152</v>
      </c>
      <c r="C61" s="9"/>
      <c r="D61" s="9"/>
      <c r="E61" s="9"/>
      <c r="F61" s="9">
        <f>F62+F65+F66+F67+F68+F69</f>
        <v>888</v>
      </c>
      <c r="G61" s="9">
        <f t="shared" ref="G61:U61" si="12">G62+G65+G66+G67+G68+G69</f>
        <v>246</v>
      </c>
      <c r="H61" s="9">
        <f t="shared" si="12"/>
        <v>642</v>
      </c>
      <c r="I61" s="9">
        <f t="shared" si="12"/>
        <v>204</v>
      </c>
      <c r="J61" s="9">
        <f t="shared" si="12"/>
        <v>438</v>
      </c>
      <c r="K61" s="9">
        <f t="shared" si="12"/>
        <v>0</v>
      </c>
      <c r="L61" s="9">
        <f t="shared" si="12"/>
        <v>0</v>
      </c>
      <c r="M61" s="9">
        <f t="shared" si="12"/>
        <v>0</v>
      </c>
      <c r="N61" s="9">
        <f t="shared" si="12"/>
        <v>0</v>
      </c>
      <c r="O61" s="9">
        <f t="shared" si="12"/>
        <v>0</v>
      </c>
      <c r="P61" s="9">
        <f t="shared" si="12"/>
        <v>0</v>
      </c>
      <c r="Q61" s="9">
        <f t="shared" si="12"/>
        <v>0</v>
      </c>
      <c r="R61" s="9">
        <f t="shared" si="12"/>
        <v>284</v>
      </c>
      <c r="S61" s="9">
        <f t="shared" si="12"/>
        <v>358</v>
      </c>
      <c r="T61" s="9">
        <f t="shared" si="12"/>
        <v>0</v>
      </c>
      <c r="U61" s="9">
        <f t="shared" si="12"/>
        <v>0</v>
      </c>
    </row>
    <row r="62" spans="1:21" ht="48" hidden="1" x14ac:dyDescent="0.25">
      <c r="A62" s="4" t="s">
        <v>72</v>
      </c>
      <c r="B62" s="28" t="s">
        <v>153</v>
      </c>
      <c r="C62" s="4"/>
      <c r="D62" s="4"/>
      <c r="E62" s="4"/>
      <c r="F62" s="7">
        <f>F63+F64</f>
        <v>453</v>
      </c>
      <c r="G62" s="7">
        <f t="shared" ref="G62:U62" si="13">G63+G64</f>
        <v>151</v>
      </c>
      <c r="H62" s="7">
        <f t="shared" si="13"/>
        <v>302</v>
      </c>
      <c r="I62" s="7">
        <f t="shared" si="13"/>
        <v>124</v>
      </c>
      <c r="J62" s="7">
        <f t="shared" si="13"/>
        <v>178</v>
      </c>
      <c r="K62" s="7">
        <f t="shared" si="13"/>
        <v>0</v>
      </c>
      <c r="L62" s="7">
        <f t="shared" si="13"/>
        <v>0</v>
      </c>
      <c r="M62" s="7">
        <f t="shared" si="13"/>
        <v>0</v>
      </c>
      <c r="N62" s="7">
        <f t="shared" si="13"/>
        <v>0</v>
      </c>
      <c r="O62" s="7">
        <f t="shared" si="13"/>
        <v>0</v>
      </c>
      <c r="P62" s="7">
        <f t="shared" si="13"/>
        <v>0</v>
      </c>
      <c r="Q62" s="7">
        <f t="shared" si="13"/>
        <v>0</v>
      </c>
      <c r="R62" s="7">
        <f t="shared" si="13"/>
        <v>172</v>
      </c>
      <c r="S62" s="7">
        <f t="shared" si="13"/>
        <v>130</v>
      </c>
      <c r="T62" s="7">
        <f t="shared" si="13"/>
        <v>0</v>
      </c>
      <c r="U62" s="7">
        <f t="shared" si="13"/>
        <v>0</v>
      </c>
    </row>
    <row r="63" spans="1:21" ht="24" hidden="1" x14ac:dyDescent="0.25">
      <c r="A63" s="4" t="s">
        <v>155</v>
      </c>
      <c r="B63" s="28" t="s">
        <v>156</v>
      </c>
      <c r="C63" s="4"/>
      <c r="D63" s="4" t="s">
        <v>101</v>
      </c>
      <c r="E63" s="4"/>
      <c r="F63" s="7">
        <v>48</v>
      </c>
      <c r="G63" s="4">
        <v>16</v>
      </c>
      <c r="H63" s="7">
        <v>32</v>
      </c>
      <c r="I63" s="4">
        <v>16</v>
      </c>
      <c r="J63" s="4">
        <v>16</v>
      </c>
      <c r="K63" s="4"/>
      <c r="L63" s="4"/>
      <c r="M63" s="4"/>
      <c r="N63" s="4"/>
      <c r="O63" s="4"/>
      <c r="P63" s="4"/>
      <c r="Q63" s="4"/>
      <c r="R63" s="4">
        <v>32</v>
      </c>
      <c r="S63" s="4"/>
      <c r="T63" s="4"/>
      <c r="U63" s="4"/>
    </row>
    <row r="64" spans="1:21" ht="24" hidden="1" x14ac:dyDescent="0.25">
      <c r="A64" s="4" t="s">
        <v>157</v>
      </c>
      <c r="B64" s="28" t="s">
        <v>158</v>
      </c>
      <c r="C64" s="4" t="s">
        <v>104</v>
      </c>
      <c r="D64" s="4"/>
      <c r="E64" s="4"/>
      <c r="F64" s="7">
        <v>405</v>
      </c>
      <c r="G64" s="4">
        <v>135</v>
      </c>
      <c r="H64" s="7">
        <v>270</v>
      </c>
      <c r="I64" s="4">
        <v>108</v>
      </c>
      <c r="J64" s="4">
        <v>162</v>
      </c>
      <c r="K64" s="4"/>
      <c r="L64" s="4"/>
      <c r="M64" s="4"/>
      <c r="N64" s="4"/>
      <c r="O64" s="4"/>
      <c r="P64" s="4"/>
      <c r="Q64" s="4"/>
      <c r="R64" s="4">
        <v>140</v>
      </c>
      <c r="S64" s="4">
        <v>130</v>
      </c>
      <c r="T64" s="4"/>
      <c r="U64" s="4"/>
    </row>
    <row r="65" spans="1:64" ht="24" hidden="1" x14ac:dyDescent="0.25">
      <c r="A65" s="4" t="s">
        <v>159</v>
      </c>
      <c r="B65" s="28" t="s">
        <v>160</v>
      </c>
      <c r="C65" s="4"/>
      <c r="D65" s="4" t="s">
        <v>101</v>
      </c>
      <c r="E65" s="4"/>
      <c r="F65" s="7">
        <v>57</v>
      </c>
      <c r="G65" s="4">
        <v>19</v>
      </c>
      <c r="H65" s="7">
        <v>38</v>
      </c>
      <c r="I65" s="4">
        <v>20</v>
      </c>
      <c r="J65" s="4">
        <v>18</v>
      </c>
      <c r="K65" s="4"/>
      <c r="L65" s="4"/>
      <c r="M65" s="4"/>
      <c r="N65" s="4"/>
      <c r="O65" s="4"/>
      <c r="P65" s="4"/>
      <c r="Q65" s="4"/>
      <c r="R65" s="4">
        <v>38</v>
      </c>
      <c r="S65" s="4"/>
      <c r="T65" s="4"/>
      <c r="U65" s="4"/>
    </row>
    <row r="66" spans="1:64" ht="16.5" hidden="1" customHeight="1" x14ac:dyDescent="0.25">
      <c r="A66" s="4" t="s">
        <v>154</v>
      </c>
      <c r="B66" s="28" t="s">
        <v>81</v>
      </c>
      <c r="C66" s="4" t="s">
        <v>104</v>
      </c>
      <c r="D66" s="4"/>
      <c r="E66" s="4"/>
      <c r="F66" s="7">
        <v>228</v>
      </c>
      <c r="G66" s="4">
        <v>76</v>
      </c>
      <c r="H66" s="7">
        <v>152</v>
      </c>
      <c r="I66" s="4">
        <v>60</v>
      </c>
      <c r="J66" s="4">
        <v>92</v>
      </c>
      <c r="K66" s="4"/>
      <c r="L66" s="4"/>
      <c r="M66" s="4"/>
      <c r="N66" s="4"/>
      <c r="O66" s="4"/>
      <c r="P66" s="4"/>
      <c r="Q66" s="4"/>
      <c r="R66" s="4">
        <v>74</v>
      </c>
      <c r="S66" s="4">
        <v>78</v>
      </c>
      <c r="T66" s="4"/>
      <c r="U66" s="4"/>
    </row>
    <row r="67" spans="1:64" hidden="1" x14ac:dyDescent="0.25">
      <c r="A67" s="4" t="s">
        <v>73</v>
      </c>
      <c r="B67" s="22" t="s">
        <v>80</v>
      </c>
      <c r="C67" s="4"/>
      <c r="D67" s="4"/>
      <c r="E67" s="4"/>
      <c r="F67" s="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64" ht="25.5" hidden="1" customHeight="1" x14ac:dyDescent="0.25">
      <c r="A68" s="4" t="s">
        <v>74</v>
      </c>
      <c r="B68" s="22" t="s">
        <v>161</v>
      </c>
      <c r="C68" s="4"/>
      <c r="D68" s="4" t="s">
        <v>102</v>
      </c>
      <c r="E68" s="4"/>
      <c r="F68" s="7">
        <v>144</v>
      </c>
      <c r="G68" s="4"/>
      <c r="H68" s="4">
        <v>144</v>
      </c>
      <c r="I68" s="4"/>
      <c r="J68" s="4">
        <v>144</v>
      </c>
      <c r="K68" s="4"/>
      <c r="L68" s="4"/>
      <c r="M68" s="4"/>
      <c r="N68" s="4"/>
      <c r="O68" s="4"/>
      <c r="P68" s="4"/>
      <c r="Q68" s="4"/>
      <c r="R68" s="4"/>
      <c r="S68" s="4">
        <v>144</v>
      </c>
      <c r="T68" s="4"/>
      <c r="U68" s="4"/>
    </row>
    <row r="69" spans="1:64" ht="20.25" hidden="1" customHeight="1" x14ac:dyDescent="0.25">
      <c r="A69" s="4" t="s">
        <v>79</v>
      </c>
      <c r="B69" s="22" t="s">
        <v>123</v>
      </c>
      <c r="C69" s="4" t="s">
        <v>104</v>
      </c>
      <c r="D69" s="4"/>
      <c r="E69" s="4"/>
      <c r="F69" s="7">
        <v>6</v>
      </c>
      <c r="G69" s="4"/>
      <c r="H69" s="4">
        <v>6</v>
      </c>
      <c r="I69" s="4"/>
      <c r="J69" s="4">
        <v>6</v>
      </c>
      <c r="K69" s="4"/>
      <c r="L69" s="4"/>
      <c r="M69" s="4"/>
      <c r="N69" s="4"/>
      <c r="O69" s="4"/>
      <c r="P69" s="4"/>
      <c r="Q69" s="4"/>
      <c r="R69" s="4"/>
      <c r="S69" s="4">
        <v>6</v>
      </c>
      <c r="T69" s="4"/>
      <c r="U69" s="4"/>
    </row>
    <row r="70" spans="1:64" ht="48" hidden="1" x14ac:dyDescent="0.25">
      <c r="A70" s="20" t="s">
        <v>89</v>
      </c>
      <c r="B70" s="21" t="s">
        <v>162</v>
      </c>
      <c r="C70" s="9"/>
      <c r="D70" s="4"/>
      <c r="E70" s="4"/>
      <c r="F70" s="9">
        <f>F71+F76+F77+F78+F79</f>
        <v>519</v>
      </c>
      <c r="G70" s="9">
        <f t="shared" ref="G70:U70" si="14">G71+G76+G77+G78+G79</f>
        <v>123</v>
      </c>
      <c r="H70" s="9">
        <f t="shared" si="14"/>
        <v>396</v>
      </c>
      <c r="I70" s="9">
        <f t="shared" si="14"/>
        <v>130</v>
      </c>
      <c r="J70" s="9">
        <f t="shared" si="14"/>
        <v>266</v>
      </c>
      <c r="K70" s="9">
        <f t="shared" si="14"/>
        <v>0</v>
      </c>
      <c r="L70" s="9">
        <f t="shared" si="14"/>
        <v>0</v>
      </c>
      <c r="M70" s="9">
        <f t="shared" si="14"/>
        <v>0</v>
      </c>
      <c r="N70" s="9">
        <f t="shared" si="14"/>
        <v>0</v>
      </c>
      <c r="O70" s="9">
        <f t="shared" si="14"/>
        <v>0</v>
      </c>
      <c r="P70" s="9">
        <f t="shared" si="14"/>
        <v>0</v>
      </c>
      <c r="Q70" s="9">
        <f t="shared" si="14"/>
        <v>0</v>
      </c>
      <c r="R70" s="9">
        <f t="shared" si="14"/>
        <v>0</v>
      </c>
      <c r="S70" s="9">
        <f t="shared" si="14"/>
        <v>0</v>
      </c>
      <c r="T70" s="9">
        <f t="shared" si="14"/>
        <v>132</v>
      </c>
      <c r="U70" s="9">
        <f t="shared" si="14"/>
        <v>264</v>
      </c>
    </row>
    <row r="71" spans="1:64" ht="38.25" hidden="1" customHeight="1" x14ac:dyDescent="0.25">
      <c r="A71" s="4" t="s">
        <v>76</v>
      </c>
      <c r="B71" s="25" t="s">
        <v>162</v>
      </c>
      <c r="C71" s="4"/>
      <c r="D71" s="4"/>
      <c r="E71" s="4"/>
      <c r="F71" s="4">
        <f>F72+F73+F74+F75</f>
        <v>192</v>
      </c>
      <c r="G71" s="4">
        <f t="shared" ref="G71:H71" si="15">G72+G73+G74+G75</f>
        <v>64</v>
      </c>
      <c r="H71" s="4">
        <f t="shared" si="15"/>
        <v>128</v>
      </c>
      <c r="I71" s="4">
        <f t="shared" ref="I71" si="16">I72+I73+I74+I75</f>
        <v>82</v>
      </c>
      <c r="J71" s="4">
        <f t="shared" ref="J71" si="17">J72+J73+J74+J75</f>
        <v>46</v>
      </c>
      <c r="K71" s="4">
        <f t="shared" ref="K71" si="18">K72+K73+K74+K75</f>
        <v>0</v>
      </c>
      <c r="L71" s="4">
        <f t="shared" ref="L71" si="19">L72+L73+L74+L75</f>
        <v>0</v>
      </c>
      <c r="M71" s="4">
        <f t="shared" ref="M71" si="20">M72+M73+M74+M75</f>
        <v>0</v>
      </c>
      <c r="N71" s="4">
        <f t="shared" ref="N71" si="21">N72+N73+N74+N75</f>
        <v>0</v>
      </c>
      <c r="O71" s="4">
        <f t="shared" ref="O71" si="22">O72+O73+O74+O75</f>
        <v>0</v>
      </c>
      <c r="P71" s="4">
        <f t="shared" ref="P71" si="23">P72+P73+P74+P75</f>
        <v>0</v>
      </c>
      <c r="Q71" s="4">
        <f t="shared" ref="Q71" si="24">Q72+Q73+Q74+Q75</f>
        <v>0</v>
      </c>
      <c r="R71" s="4">
        <f t="shared" ref="R71" si="25">R72+R73+R74+R75</f>
        <v>0</v>
      </c>
      <c r="S71" s="4">
        <f t="shared" ref="S71" si="26">S72+S73+S74+S75</f>
        <v>0</v>
      </c>
      <c r="T71" s="4">
        <f t="shared" ref="T71" si="27">T72+T73+T74+T75</f>
        <v>64</v>
      </c>
      <c r="U71" s="4">
        <f t="shared" ref="U71" si="28">U72+U73+U74+U75</f>
        <v>64</v>
      </c>
      <c r="V71" s="4">
        <f t="shared" ref="V71:BK71" si="29">V72+V73+V74+W75</f>
        <v>0</v>
      </c>
      <c r="W71" s="4">
        <f t="shared" si="29"/>
        <v>0</v>
      </c>
      <c r="X71" s="4">
        <f t="shared" si="29"/>
        <v>0</v>
      </c>
      <c r="Y71" s="4">
        <f t="shared" si="29"/>
        <v>0</v>
      </c>
      <c r="Z71" s="4">
        <f t="shared" si="29"/>
        <v>0</v>
      </c>
      <c r="AA71" s="4">
        <f t="shared" si="29"/>
        <v>0</v>
      </c>
      <c r="AB71" s="4">
        <f t="shared" si="29"/>
        <v>0</v>
      </c>
      <c r="AC71" s="4">
        <f t="shared" si="29"/>
        <v>0</v>
      </c>
      <c r="AD71" s="4">
        <f t="shared" si="29"/>
        <v>0</v>
      </c>
      <c r="AE71" s="4">
        <f t="shared" si="29"/>
        <v>0</v>
      </c>
      <c r="AF71" s="4">
        <f t="shared" si="29"/>
        <v>0</v>
      </c>
      <c r="AG71" s="4">
        <f t="shared" si="29"/>
        <v>0</v>
      </c>
      <c r="AH71" s="4">
        <f t="shared" si="29"/>
        <v>0</v>
      </c>
      <c r="AI71" s="4">
        <f t="shared" si="29"/>
        <v>0</v>
      </c>
      <c r="AJ71" s="4">
        <f t="shared" si="29"/>
        <v>0</v>
      </c>
      <c r="AK71" s="4">
        <f t="shared" si="29"/>
        <v>0</v>
      </c>
      <c r="AL71" s="4">
        <f t="shared" si="29"/>
        <v>0</v>
      </c>
      <c r="AM71" s="4">
        <f t="shared" si="29"/>
        <v>0</v>
      </c>
      <c r="AN71" s="4">
        <f t="shared" si="29"/>
        <v>0</v>
      </c>
      <c r="AO71" s="4">
        <f t="shared" si="29"/>
        <v>0</v>
      </c>
      <c r="AP71" s="4">
        <f t="shared" si="29"/>
        <v>0</v>
      </c>
      <c r="AQ71" s="4">
        <f t="shared" si="29"/>
        <v>0</v>
      </c>
      <c r="AR71" s="4">
        <f t="shared" si="29"/>
        <v>0</v>
      </c>
      <c r="AS71" s="4">
        <f t="shared" si="29"/>
        <v>0</v>
      </c>
      <c r="AT71" s="4">
        <f t="shared" si="29"/>
        <v>0</v>
      </c>
      <c r="AU71" s="4">
        <f t="shared" si="29"/>
        <v>0</v>
      </c>
      <c r="AV71" s="4">
        <f t="shared" si="29"/>
        <v>0</v>
      </c>
      <c r="AW71" s="4">
        <f t="shared" si="29"/>
        <v>0</v>
      </c>
      <c r="AX71" s="4">
        <f t="shared" si="29"/>
        <v>0</v>
      </c>
      <c r="AY71" s="4">
        <f t="shared" si="29"/>
        <v>0</v>
      </c>
      <c r="AZ71" s="4">
        <f t="shared" si="29"/>
        <v>0</v>
      </c>
      <c r="BA71" s="4">
        <f t="shared" si="29"/>
        <v>0</v>
      </c>
      <c r="BB71" s="4">
        <f t="shared" si="29"/>
        <v>0</v>
      </c>
      <c r="BC71" s="4">
        <f t="shared" si="29"/>
        <v>0</v>
      </c>
      <c r="BD71" s="4">
        <f t="shared" si="29"/>
        <v>0</v>
      </c>
      <c r="BE71" s="4">
        <f t="shared" si="29"/>
        <v>0</v>
      </c>
      <c r="BF71" s="4">
        <f t="shared" si="29"/>
        <v>0</v>
      </c>
      <c r="BG71" s="4">
        <f t="shared" si="29"/>
        <v>0</v>
      </c>
      <c r="BH71" s="4">
        <f t="shared" si="29"/>
        <v>0</v>
      </c>
      <c r="BI71" s="4">
        <f t="shared" si="29"/>
        <v>0</v>
      </c>
      <c r="BJ71" s="4">
        <f t="shared" si="29"/>
        <v>0</v>
      </c>
      <c r="BK71" s="4">
        <f t="shared" si="29"/>
        <v>0</v>
      </c>
    </row>
    <row r="72" spans="1:64" ht="17.25" hidden="1" customHeight="1" x14ac:dyDescent="0.25">
      <c r="A72" s="4" t="s">
        <v>163</v>
      </c>
      <c r="B72" s="22" t="s">
        <v>173</v>
      </c>
      <c r="D72" s="4" t="s">
        <v>206</v>
      </c>
      <c r="E72" s="4"/>
      <c r="F72" s="4">
        <v>48</v>
      </c>
      <c r="G72" s="4">
        <v>16</v>
      </c>
      <c r="H72" s="7">
        <v>32</v>
      </c>
      <c r="I72" s="4">
        <v>16</v>
      </c>
      <c r="J72" s="4">
        <v>16</v>
      </c>
      <c r="K72" s="4"/>
      <c r="L72" s="4"/>
      <c r="M72" s="4"/>
      <c r="N72" s="4"/>
      <c r="O72" s="4"/>
      <c r="P72" s="4"/>
      <c r="Q72" s="4"/>
      <c r="R72" s="4"/>
      <c r="S72" s="4"/>
      <c r="U72" s="4">
        <v>32</v>
      </c>
    </row>
    <row r="73" spans="1:64" hidden="1" x14ac:dyDescent="0.25">
      <c r="A73" s="4" t="s">
        <v>164</v>
      </c>
      <c r="B73" s="22" t="s">
        <v>172</v>
      </c>
      <c r="C73" s="4" t="s">
        <v>208</v>
      </c>
      <c r="D73" s="4"/>
      <c r="E73" s="4"/>
      <c r="F73" s="4">
        <v>48</v>
      </c>
      <c r="G73" s="4">
        <v>16</v>
      </c>
      <c r="H73" s="7">
        <v>32</v>
      </c>
      <c r="I73" s="4">
        <v>20</v>
      </c>
      <c r="J73" s="4">
        <v>12</v>
      </c>
      <c r="K73" s="4"/>
      <c r="L73" s="4"/>
      <c r="M73" s="4"/>
      <c r="N73" s="4"/>
      <c r="O73" s="4"/>
      <c r="P73" s="4"/>
      <c r="Q73" s="4"/>
      <c r="R73" s="4"/>
      <c r="S73" s="4"/>
      <c r="T73" s="4">
        <v>32</v>
      </c>
      <c r="U73" s="4"/>
    </row>
    <row r="74" spans="1:64" ht="28.5" hidden="1" customHeight="1" x14ac:dyDescent="0.25">
      <c r="A74" s="4" t="s">
        <v>165</v>
      </c>
      <c r="B74" s="22" t="s">
        <v>174</v>
      </c>
      <c r="C74" s="4"/>
      <c r="D74" s="4" t="s">
        <v>100</v>
      </c>
      <c r="E74" s="4"/>
      <c r="F74" s="4">
        <v>48</v>
      </c>
      <c r="G74" s="4">
        <v>16</v>
      </c>
      <c r="H74" s="7">
        <v>32</v>
      </c>
      <c r="I74" s="4">
        <v>26</v>
      </c>
      <c r="J74" s="4">
        <v>6</v>
      </c>
      <c r="K74" s="4"/>
      <c r="L74" s="4"/>
      <c r="M74" s="4"/>
      <c r="N74" s="4"/>
      <c r="O74" s="4"/>
      <c r="P74" s="4"/>
      <c r="Q74" s="4"/>
      <c r="R74" s="4"/>
      <c r="S74" s="4"/>
      <c r="T74" s="4">
        <v>32</v>
      </c>
      <c r="U74" s="4"/>
    </row>
    <row r="75" spans="1:64" ht="36" hidden="1" x14ac:dyDescent="0.25">
      <c r="A75" s="4" t="s">
        <v>175</v>
      </c>
      <c r="B75" s="22" t="s">
        <v>176</v>
      </c>
      <c r="C75" s="4"/>
      <c r="D75" s="4" t="s">
        <v>206</v>
      </c>
      <c r="E75" s="4"/>
      <c r="F75" s="4">
        <v>48</v>
      </c>
      <c r="G75" s="4">
        <v>16</v>
      </c>
      <c r="H75" s="7">
        <v>32</v>
      </c>
      <c r="I75" s="4">
        <v>20</v>
      </c>
      <c r="J75" s="4">
        <v>12</v>
      </c>
      <c r="K75" s="4"/>
      <c r="L75" s="4"/>
      <c r="M75" s="4"/>
      <c r="N75" s="4"/>
      <c r="O75" s="4"/>
      <c r="P75" s="4"/>
      <c r="Q75" s="4"/>
      <c r="R75" s="4"/>
      <c r="S75" s="4"/>
      <c r="U75" s="4">
        <v>32</v>
      </c>
    </row>
    <row r="76" spans="1:64" ht="27" hidden="1" customHeight="1" x14ac:dyDescent="0.25">
      <c r="A76" s="4" t="s">
        <v>166</v>
      </c>
      <c r="B76" s="22" t="s">
        <v>167</v>
      </c>
      <c r="C76" s="4" t="s">
        <v>105</v>
      </c>
      <c r="D76" s="4"/>
      <c r="E76" s="4"/>
      <c r="F76" s="4">
        <v>177</v>
      </c>
      <c r="G76" s="4">
        <v>59</v>
      </c>
      <c r="H76" s="7">
        <v>118</v>
      </c>
      <c r="I76" s="4">
        <v>48</v>
      </c>
      <c r="J76" s="4">
        <v>70</v>
      </c>
      <c r="K76" s="4"/>
      <c r="L76" s="4"/>
      <c r="M76" s="4"/>
      <c r="N76" s="4"/>
      <c r="O76" s="4"/>
      <c r="P76" s="4"/>
      <c r="Q76" s="4"/>
      <c r="R76" s="4"/>
      <c r="S76" s="4"/>
      <c r="T76" s="4">
        <v>68</v>
      </c>
      <c r="U76" s="4">
        <v>50</v>
      </c>
    </row>
    <row r="77" spans="1:64" hidden="1" x14ac:dyDescent="0.25">
      <c r="A77" s="4" t="s">
        <v>77</v>
      </c>
      <c r="B77" s="22" t="s">
        <v>80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64" ht="24.75" hidden="1" customHeight="1" x14ac:dyDescent="0.25">
      <c r="A78" s="4" t="s">
        <v>75</v>
      </c>
      <c r="B78" s="22" t="s">
        <v>161</v>
      </c>
      <c r="C78" s="4"/>
      <c r="D78" s="4" t="s">
        <v>206</v>
      </c>
      <c r="E78" s="4"/>
      <c r="F78" s="4">
        <v>144</v>
      </c>
      <c r="G78" s="4"/>
      <c r="H78" s="4">
        <v>144</v>
      </c>
      <c r="I78" s="4"/>
      <c r="J78" s="4">
        <v>144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>
        <v>144</v>
      </c>
    </row>
    <row r="79" spans="1:64" hidden="1" x14ac:dyDescent="0.25">
      <c r="A79" s="4" t="s">
        <v>78</v>
      </c>
      <c r="B79" s="22" t="s">
        <v>123</v>
      </c>
      <c r="C79" s="4" t="s">
        <v>104</v>
      </c>
      <c r="D79" s="4"/>
      <c r="E79" s="4"/>
      <c r="F79" s="4">
        <v>6</v>
      </c>
      <c r="G79" s="4"/>
      <c r="H79" s="4">
        <v>6</v>
      </c>
      <c r="I79" s="4"/>
      <c r="J79" s="4">
        <v>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>
        <v>6</v>
      </c>
    </row>
    <row r="80" spans="1:64" ht="34.5" hidden="1" customHeight="1" x14ac:dyDescent="0.25">
      <c r="A80" s="20" t="s">
        <v>168</v>
      </c>
      <c r="B80" s="21" t="s">
        <v>169</v>
      </c>
      <c r="C80" s="9"/>
      <c r="D80" s="9"/>
      <c r="E80" s="9"/>
      <c r="F80" s="9">
        <f>F81+F82+F83+F84+F85+F86</f>
        <v>468</v>
      </c>
      <c r="G80" s="9">
        <f t="shared" ref="G80:BK80" si="30">G81+G82+G83+G84+G85+G86</f>
        <v>82</v>
      </c>
      <c r="H80" s="9">
        <f t="shared" si="30"/>
        <v>386</v>
      </c>
      <c r="I80" s="9">
        <f t="shared" si="30"/>
        <v>88</v>
      </c>
      <c r="J80" s="9">
        <f t="shared" si="30"/>
        <v>298</v>
      </c>
      <c r="K80" s="9">
        <f t="shared" si="30"/>
        <v>0</v>
      </c>
      <c r="L80" s="9">
        <f t="shared" si="30"/>
        <v>0</v>
      </c>
      <c r="M80" s="9">
        <f t="shared" si="30"/>
        <v>6</v>
      </c>
      <c r="N80" s="9">
        <f t="shared" si="30"/>
        <v>0</v>
      </c>
      <c r="O80" s="9">
        <f t="shared" si="30"/>
        <v>0</v>
      </c>
      <c r="P80" s="9">
        <f t="shared" si="30"/>
        <v>0</v>
      </c>
      <c r="Q80" s="9">
        <f t="shared" si="30"/>
        <v>0</v>
      </c>
      <c r="R80" s="9">
        <f t="shared" si="30"/>
        <v>0</v>
      </c>
      <c r="S80" s="9">
        <f t="shared" si="30"/>
        <v>100</v>
      </c>
      <c r="T80" s="9">
        <f t="shared" si="30"/>
        <v>58</v>
      </c>
      <c r="U80" s="9">
        <f t="shared" si="30"/>
        <v>228</v>
      </c>
      <c r="V80" s="9">
        <f t="shared" si="30"/>
        <v>0</v>
      </c>
      <c r="W80" s="9">
        <f t="shared" si="30"/>
        <v>0</v>
      </c>
      <c r="X80" s="9">
        <f t="shared" si="30"/>
        <v>0</v>
      </c>
      <c r="Y80" s="9">
        <f t="shared" si="30"/>
        <v>0</v>
      </c>
      <c r="Z80" s="9">
        <f t="shared" si="30"/>
        <v>0</v>
      </c>
      <c r="AA80" s="9">
        <f t="shared" si="30"/>
        <v>0</v>
      </c>
      <c r="AB80" s="9">
        <f t="shared" si="30"/>
        <v>0</v>
      </c>
      <c r="AC80" s="9">
        <f t="shared" si="30"/>
        <v>0</v>
      </c>
      <c r="AD80" s="9">
        <f t="shared" si="30"/>
        <v>0</v>
      </c>
      <c r="AE80" s="9">
        <f t="shared" si="30"/>
        <v>0</v>
      </c>
      <c r="AF80" s="9">
        <f t="shared" si="30"/>
        <v>0</v>
      </c>
      <c r="AG80" s="9">
        <f t="shared" si="30"/>
        <v>0</v>
      </c>
      <c r="AH80" s="9">
        <f t="shared" si="30"/>
        <v>0</v>
      </c>
      <c r="AI80" s="9">
        <f t="shared" si="30"/>
        <v>0</v>
      </c>
      <c r="AJ80" s="9">
        <f t="shared" si="30"/>
        <v>0</v>
      </c>
      <c r="AK80" s="9">
        <f t="shared" si="30"/>
        <v>0</v>
      </c>
      <c r="AL80" s="9">
        <f t="shared" si="30"/>
        <v>0</v>
      </c>
      <c r="AM80" s="9">
        <f t="shared" si="30"/>
        <v>0</v>
      </c>
      <c r="AN80" s="9">
        <f t="shared" si="30"/>
        <v>0</v>
      </c>
      <c r="AO80" s="9">
        <f t="shared" si="30"/>
        <v>0</v>
      </c>
      <c r="AP80" s="9">
        <f t="shared" si="30"/>
        <v>0</v>
      </c>
      <c r="AQ80" s="9">
        <f t="shared" si="30"/>
        <v>0</v>
      </c>
      <c r="AR80" s="9">
        <f t="shared" si="30"/>
        <v>0</v>
      </c>
      <c r="AS80" s="9">
        <f t="shared" si="30"/>
        <v>0</v>
      </c>
      <c r="AT80" s="9">
        <f t="shared" si="30"/>
        <v>0</v>
      </c>
      <c r="AU80" s="9">
        <f t="shared" si="30"/>
        <v>0</v>
      </c>
      <c r="AV80" s="9">
        <f t="shared" si="30"/>
        <v>0</v>
      </c>
      <c r="AW80" s="9">
        <f t="shared" si="30"/>
        <v>0</v>
      </c>
      <c r="AX80" s="9">
        <f t="shared" si="30"/>
        <v>0</v>
      </c>
      <c r="AY80" s="9">
        <f t="shared" si="30"/>
        <v>0</v>
      </c>
      <c r="AZ80" s="9">
        <f t="shared" si="30"/>
        <v>0</v>
      </c>
      <c r="BA80" s="9">
        <f t="shared" si="30"/>
        <v>0</v>
      </c>
      <c r="BB80" s="9">
        <f t="shared" si="30"/>
        <v>0</v>
      </c>
      <c r="BC80" s="9">
        <f t="shared" si="30"/>
        <v>0</v>
      </c>
      <c r="BD80" s="9">
        <f t="shared" si="30"/>
        <v>0</v>
      </c>
      <c r="BE80" s="9">
        <f t="shared" si="30"/>
        <v>0</v>
      </c>
      <c r="BF80" s="9">
        <f t="shared" si="30"/>
        <v>0</v>
      </c>
      <c r="BG80" s="9">
        <f t="shared" si="30"/>
        <v>0</v>
      </c>
      <c r="BH80" s="9">
        <f t="shared" si="30"/>
        <v>0</v>
      </c>
      <c r="BI80" s="9">
        <f t="shared" si="30"/>
        <v>0</v>
      </c>
      <c r="BJ80" s="9">
        <f t="shared" si="30"/>
        <v>0</v>
      </c>
      <c r="BK80" s="9">
        <f t="shared" si="30"/>
        <v>0</v>
      </c>
      <c r="BL80" s="9">
        <f t="shared" ref="BL80" si="31">BL81+BL82+BL83+BL84+BL85+BL86</f>
        <v>0</v>
      </c>
    </row>
    <row r="81" spans="1:21" ht="22.5" hidden="1" customHeight="1" x14ac:dyDescent="0.25">
      <c r="A81" s="4" t="s">
        <v>170</v>
      </c>
      <c r="B81" s="25" t="s">
        <v>169</v>
      </c>
      <c r="C81" s="4"/>
      <c r="D81" s="4" t="s">
        <v>102</v>
      </c>
      <c r="E81" s="4"/>
      <c r="F81" s="4">
        <v>135</v>
      </c>
      <c r="G81" s="4">
        <v>45</v>
      </c>
      <c r="H81" s="9">
        <v>90</v>
      </c>
      <c r="I81" s="4">
        <v>44</v>
      </c>
      <c r="J81" s="4">
        <v>46</v>
      </c>
      <c r="K81" s="4"/>
      <c r="L81" s="4"/>
      <c r="M81" s="4"/>
      <c r="N81" s="4"/>
      <c r="O81" s="4"/>
      <c r="P81" s="4"/>
      <c r="Q81" s="4"/>
      <c r="R81" s="4"/>
      <c r="S81" s="4">
        <v>90</v>
      </c>
      <c r="U81" s="4"/>
    </row>
    <row r="82" spans="1:21" ht="36" hidden="1" x14ac:dyDescent="0.25">
      <c r="A82" s="4" t="s">
        <v>171</v>
      </c>
      <c r="B82" s="22" t="s">
        <v>177</v>
      </c>
      <c r="C82" s="4"/>
      <c r="D82" s="4" t="s">
        <v>206</v>
      </c>
      <c r="E82" s="4"/>
      <c r="F82" s="4">
        <v>111</v>
      </c>
      <c r="G82" s="4">
        <v>37</v>
      </c>
      <c r="H82" s="9">
        <v>74</v>
      </c>
      <c r="I82" s="4">
        <v>44</v>
      </c>
      <c r="J82" s="4">
        <v>30</v>
      </c>
      <c r="K82" s="4"/>
      <c r="L82" s="4"/>
      <c r="M82" s="4"/>
      <c r="N82" s="4"/>
      <c r="O82" s="4"/>
      <c r="P82" s="4"/>
      <c r="Q82" s="4"/>
      <c r="R82" s="4"/>
      <c r="S82" s="4"/>
      <c r="T82" s="4">
        <v>32</v>
      </c>
      <c r="U82" s="4">
        <v>42</v>
      </c>
    </row>
    <row r="83" spans="1:21" hidden="1" x14ac:dyDescent="0.25">
      <c r="A83" s="4" t="s">
        <v>184</v>
      </c>
      <c r="B83" s="22" t="s">
        <v>80</v>
      </c>
      <c r="C83" s="4"/>
      <c r="D83" s="4"/>
      <c r="E83" s="4" t="s">
        <v>207</v>
      </c>
      <c r="F83" s="4">
        <v>36</v>
      </c>
      <c r="G83" s="4"/>
      <c r="H83" s="4">
        <v>36</v>
      </c>
      <c r="I83" s="4"/>
      <c r="J83" s="4">
        <v>36</v>
      </c>
      <c r="K83" s="4"/>
      <c r="L83" s="4"/>
      <c r="M83" s="4"/>
      <c r="N83" s="4"/>
      <c r="O83" s="4"/>
      <c r="P83" s="4"/>
      <c r="Q83" s="4"/>
      <c r="R83" s="4"/>
      <c r="S83" s="4">
        <v>10</v>
      </c>
      <c r="T83" s="4">
        <v>26</v>
      </c>
      <c r="U83" s="4"/>
    </row>
    <row r="84" spans="1:21" ht="25.5" hidden="1" customHeight="1" x14ac:dyDescent="0.25">
      <c r="A84" s="4" t="s">
        <v>185</v>
      </c>
      <c r="B84" s="22" t="s">
        <v>161</v>
      </c>
      <c r="C84" s="4"/>
      <c r="D84" s="4" t="s">
        <v>206</v>
      </c>
      <c r="E84" s="4"/>
      <c r="F84" s="4">
        <v>36</v>
      </c>
      <c r="G84" s="4"/>
      <c r="H84" s="4">
        <v>36</v>
      </c>
      <c r="I84" s="4"/>
      <c r="J84" s="4">
        <v>36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>
        <v>36</v>
      </c>
    </row>
    <row r="85" spans="1:21" ht="17.25" hidden="1" customHeight="1" x14ac:dyDescent="0.25">
      <c r="A85" s="4" t="s">
        <v>186</v>
      </c>
      <c r="B85" s="22" t="s">
        <v>123</v>
      </c>
      <c r="C85" s="4" t="s">
        <v>105</v>
      </c>
      <c r="D85" s="4"/>
      <c r="E85" s="4"/>
      <c r="F85" s="4">
        <v>6</v>
      </c>
      <c r="G85" s="4"/>
      <c r="H85" s="4">
        <v>6</v>
      </c>
      <c r="I85" s="4"/>
      <c r="J85" s="4">
        <v>6</v>
      </c>
      <c r="K85" s="4"/>
      <c r="L85" s="4"/>
      <c r="M85" s="4">
        <v>6</v>
      </c>
      <c r="N85" s="4"/>
      <c r="O85" s="4"/>
      <c r="P85" s="4"/>
      <c r="Q85" s="4"/>
      <c r="R85" s="4"/>
      <c r="S85" s="4"/>
      <c r="T85" s="4"/>
      <c r="U85" s="4">
        <v>6</v>
      </c>
    </row>
    <row r="86" spans="1:21" ht="15.75" hidden="1" customHeight="1" x14ac:dyDescent="0.25">
      <c r="A86" s="4" t="s">
        <v>82</v>
      </c>
      <c r="B86" s="22" t="s">
        <v>83</v>
      </c>
      <c r="C86" s="4"/>
      <c r="D86" s="4"/>
      <c r="E86" s="4"/>
      <c r="F86" s="4">
        <v>144</v>
      </c>
      <c r="G86" s="4"/>
      <c r="H86" s="4">
        <v>144</v>
      </c>
      <c r="I86" s="4"/>
      <c r="J86" s="4">
        <v>144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>
        <v>144</v>
      </c>
    </row>
    <row r="87" spans="1:21" ht="13.5" hidden="1" customHeight="1" x14ac:dyDescent="0.25">
      <c r="A87" s="69" t="s">
        <v>84</v>
      </c>
      <c r="B87" s="70"/>
      <c r="C87" s="4"/>
      <c r="D87" s="4"/>
      <c r="E87" s="4"/>
      <c r="F87" s="7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32.25" hidden="1" customHeight="1" x14ac:dyDescent="0.25">
      <c r="A88" s="4"/>
      <c r="B88" s="29" t="s">
        <v>115</v>
      </c>
      <c r="C88" s="4"/>
      <c r="D88" s="4"/>
      <c r="E88" s="4"/>
      <c r="F88" s="9">
        <f>F7+F25+F31+F34+F37</f>
        <v>6921</v>
      </c>
      <c r="G88" s="9">
        <f t="shared" ref="G88:U88" si="32">G7+G25+G31+G34+G37</f>
        <v>2109</v>
      </c>
      <c r="H88" s="9">
        <f t="shared" si="32"/>
        <v>5124</v>
      </c>
      <c r="I88" s="9">
        <f t="shared" si="32"/>
        <v>2190</v>
      </c>
      <c r="J88" s="9">
        <f t="shared" si="32"/>
        <v>2848</v>
      </c>
      <c r="K88" s="9">
        <f t="shared" si="32"/>
        <v>0</v>
      </c>
      <c r="L88" s="9">
        <f t="shared" si="32"/>
        <v>88</v>
      </c>
      <c r="M88" s="9">
        <f t="shared" si="32"/>
        <v>14</v>
      </c>
      <c r="N88" s="9">
        <f t="shared" si="32"/>
        <v>612</v>
      </c>
      <c r="O88" s="9">
        <f t="shared" si="32"/>
        <v>756</v>
      </c>
      <c r="P88" s="9">
        <v>612</v>
      </c>
      <c r="Q88" s="9">
        <v>792</v>
      </c>
      <c r="R88" s="9">
        <f t="shared" si="32"/>
        <v>576</v>
      </c>
      <c r="S88" s="9">
        <f t="shared" si="32"/>
        <v>780</v>
      </c>
      <c r="T88" s="9">
        <f t="shared" si="32"/>
        <v>576</v>
      </c>
      <c r="U88" s="9">
        <f t="shared" si="32"/>
        <v>502</v>
      </c>
    </row>
    <row r="89" spans="1:21" ht="22.5" hidden="1" customHeight="1" x14ac:dyDescent="0.25">
      <c r="A89" s="9" t="s">
        <v>85</v>
      </c>
      <c r="B89" s="23" t="s">
        <v>178</v>
      </c>
      <c r="C89" s="4"/>
      <c r="D89" s="4"/>
      <c r="E89" s="4"/>
      <c r="F89" s="4">
        <v>144</v>
      </c>
      <c r="G89" s="4"/>
      <c r="H89" s="4"/>
      <c r="I89" s="4"/>
      <c r="J89" s="4"/>
      <c r="K89" s="4"/>
      <c r="L89" s="4"/>
      <c r="M89" s="4"/>
      <c r="N89" s="4"/>
      <c r="O89" s="4"/>
      <c r="P89" s="4">
        <v>32</v>
      </c>
      <c r="Q89" s="4">
        <v>44</v>
      </c>
      <c r="R89" s="4">
        <v>32</v>
      </c>
      <c r="S89" s="4">
        <v>10</v>
      </c>
      <c r="T89" s="4">
        <v>26</v>
      </c>
      <c r="U89" s="4"/>
    </row>
    <row r="90" spans="1:21" ht="27.75" hidden="1" customHeight="1" x14ac:dyDescent="0.25">
      <c r="A90" s="9" t="s">
        <v>86</v>
      </c>
      <c r="B90" s="23" t="s">
        <v>179</v>
      </c>
      <c r="C90" s="4"/>
      <c r="D90" s="4"/>
      <c r="E90" s="4"/>
      <c r="F90" s="4">
        <v>396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>
        <v>36</v>
      </c>
      <c r="R90" s="4"/>
      <c r="S90" s="4" t="s">
        <v>201</v>
      </c>
      <c r="T90" s="4"/>
      <c r="U90" s="4" t="s">
        <v>202</v>
      </c>
    </row>
    <row r="91" spans="1:21" hidden="1" x14ac:dyDescent="0.25">
      <c r="A91" s="9" t="s">
        <v>82</v>
      </c>
      <c r="B91" s="23" t="s">
        <v>83</v>
      </c>
      <c r="C91" s="4"/>
      <c r="D91" s="4"/>
      <c r="E91" s="4"/>
      <c r="F91" s="4">
        <v>144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>
        <v>144</v>
      </c>
    </row>
    <row r="92" spans="1:21" ht="24" hidden="1" x14ac:dyDescent="0.25">
      <c r="A92" s="4"/>
      <c r="B92" s="22" t="s">
        <v>87</v>
      </c>
      <c r="C92" s="4"/>
      <c r="D92" s="4"/>
      <c r="E92" s="4"/>
      <c r="F92" s="4">
        <v>72</v>
      </c>
      <c r="G92" s="4"/>
      <c r="H92" s="4">
        <v>72</v>
      </c>
      <c r="I92" s="4"/>
      <c r="J92" s="4"/>
      <c r="K92" s="4"/>
      <c r="L92" s="4"/>
      <c r="M92" s="4"/>
      <c r="N92" s="4"/>
      <c r="O92" s="4">
        <v>72</v>
      </c>
      <c r="P92" s="4"/>
      <c r="Q92" s="4"/>
      <c r="R92" s="4"/>
      <c r="S92" s="4"/>
      <c r="T92" s="4"/>
      <c r="U92" s="4"/>
    </row>
    <row r="93" spans="1:21" ht="24" hidden="1" x14ac:dyDescent="0.25">
      <c r="A93" s="4"/>
      <c r="B93" s="22" t="s">
        <v>88</v>
      </c>
      <c r="C93" s="4"/>
      <c r="D93" s="4"/>
      <c r="E93" s="4"/>
      <c r="F93" s="4">
        <v>252</v>
      </c>
      <c r="G93" s="4"/>
      <c r="H93" s="4">
        <v>252</v>
      </c>
      <c r="I93" s="4"/>
      <c r="J93" s="4"/>
      <c r="K93" s="4"/>
      <c r="L93" s="4"/>
      <c r="M93" s="4"/>
      <c r="N93" s="4"/>
      <c r="O93" s="4"/>
      <c r="P93" s="4">
        <v>36</v>
      </c>
      <c r="Q93" s="4">
        <v>36</v>
      </c>
      <c r="R93" s="4">
        <v>36</v>
      </c>
      <c r="S93" s="4">
        <v>54</v>
      </c>
      <c r="T93" s="4">
        <v>36</v>
      </c>
      <c r="U93" s="4">
        <v>54</v>
      </c>
    </row>
    <row r="94" spans="1:21" ht="27" hidden="1" customHeight="1" x14ac:dyDescent="0.25">
      <c r="A94" s="10" t="s">
        <v>106</v>
      </c>
      <c r="B94" s="30" t="s">
        <v>109</v>
      </c>
      <c r="C94" s="10"/>
      <c r="D94" s="10"/>
      <c r="E94" s="10"/>
      <c r="F94" s="31">
        <v>216</v>
      </c>
      <c r="G94" s="10"/>
      <c r="H94" s="10">
        <v>216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>
        <v>216</v>
      </c>
    </row>
    <row r="95" spans="1:21" ht="31.5" hidden="1" customHeight="1" x14ac:dyDescent="0.25">
      <c r="A95" s="10" t="s">
        <v>107</v>
      </c>
      <c r="B95" s="32" t="s">
        <v>110</v>
      </c>
      <c r="C95" s="11"/>
      <c r="D95" s="11"/>
      <c r="E95" s="11"/>
      <c r="F95" s="33">
        <v>144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32.25" hidden="1" customHeight="1" thickBot="1" x14ac:dyDescent="0.3">
      <c r="A96" s="34" t="s">
        <v>108</v>
      </c>
      <c r="B96" s="35" t="s">
        <v>111</v>
      </c>
      <c r="C96" s="12"/>
      <c r="D96" s="12"/>
      <c r="E96" s="12"/>
      <c r="F96" s="36">
        <v>72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24.75" customHeight="1" x14ac:dyDescent="0.25">
      <c r="A97" s="84" t="s">
        <v>213</v>
      </c>
      <c r="B97" s="85"/>
      <c r="C97" s="85"/>
      <c r="D97" s="86"/>
      <c r="E97" s="37"/>
      <c r="F97" s="93" t="s">
        <v>114</v>
      </c>
      <c r="G97" s="96" t="s">
        <v>116</v>
      </c>
      <c r="H97" s="97"/>
      <c r="I97" s="97"/>
      <c r="J97" s="97"/>
      <c r="K97" s="97"/>
      <c r="L97" s="97"/>
      <c r="M97" s="98"/>
      <c r="N97" s="13">
        <v>612</v>
      </c>
      <c r="O97" s="13">
        <v>756</v>
      </c>
      <c r="P97" s="13">
        <v>544</v>
      </c>
      <c r="Q97" s="13">
        <v>712</v>
      </c>
      <c r="R97" s="13">
        <v>544</v>
      </c>
      <c r="S97" s="13">
        <v>578</v>
      </c>
      <c r="T97" s="13">
        <v>550</v>
      </c>
      <c r="U97" s="14">
        <v>166</v>
      </c>
    </row>
    <row r="98" spans="1:21" ht="16.5" customHeight="1" x14ac:dyDescent="0.25">
      <c r="A98" s="87"/>
      <c r="B98" s="88"/>
      <c r="C98" s="88"/>
      <c r="D98" s="89"/>
      <c r="E98" s="38"/>
      <c r="F98" s="94"/>
      <c r="G98" s="80" t="s">
        <v>117</v>
      </c>
      <c r="H98" s="81"/>
      <c r="I98" s="81"/>
      <c r="J98" s="81"/>
      <c r="K98" s="81"/>
      <c r="L98" s="81"/>
      <c r="M98" s="82"/>
      <c r="N98" s="15">
        <v>0</v>
      </c>
      <c r="O98" s="15">
        <v>0</v>
      </c>
      <c r="P98" s="15">
        <v>32</v>
      </c>
      <c r="Q98" s="15">
        <v>44</v>
      </c>
      <c r="R98" s="15">
        <v>32</v>
      </c>
      <c r="S98" s="15">
        <v>10</v>
      </c>
      <c r="T98" s="15">
        <v>26</v>
      </c>
      <c r="U98" s="16">
        <v>0</v>
      </c>
    </row>
    <row r="99" spans="1:21" ht="18.75" customHeight="1" x14ac:dyDescent="0.25">
      <c r="A99" s="87"/>
      <c r="B99" s="88"/>
      <c r="C99" s="88"/>
      <c r="D99" s="89"/>
      <c r="E99" s="38"/>
      <c r="F99" s="94"/>
      <c r="G99" s="80" t="s">
        <v>118</v>
      </c>
      <c r="H99" s="81"/>
      <c r="I99" s="81"/>
      <c r="J99" s="81"/>
      <c r="K99" s="81"/>
      <c r="L99" s="81"/>
      <c r="M99" s="82"/>
      <c r="N99" s="15">
        <v>0</v>
      </c>
      <c r="O99" s="15">
        <v>0</v>
      </c>
      <c r="P99" s="15">
        <v>0</v>
      </c>
      <c r="Q99" s="15">
        <v>36</v>
      </c>
      <c r="R99" s="15">
        <v>0</v>
      </c>
      <c r="S99" s="15">
        <v>180</v>
      </c>
      <c r="T99" s="15">
        <v>0</v>
      </c>
      <c r="U99" s="16">
        <v>504</v>
      </c>
    </row>
    <row r="100" spans="1:21" ht="15.75" customHeight="1" x14ac:dyDescent="0.25">
      <c r="A100" s="87"/>
      <c r="B100" s="88"/>
      <c r="C100" s="88"/>
      <c r="D100" s="89"/>
      <c r="E100" s="38"/>
      <c r="F100" s="94"/>
      <c r="G100" s="80" t="s">
        <v>120</v>
      </c>
      <c r="H100" s="81"/>
      <c r="I100" s="81"/>
      <c r="J100" s="81"/>
      <c r="K100" s="81"/>
      <c r="L100" s="81"/>
      <c r="M100" s="82"/>
      <c r="N100" s="15">
        <v>0</v>
      </c>
      <c r="O100" s="15">
        <v>4</v>
      </c>
      <c r="P100" s="15">
        <v>1</v>
      </c>
      <c r="Q100" s="15">
        <v>5</v>
      </c>
      <c r="R100" s="15">
        <v>1</v>
      </c>
      <c r="S100" s="15">
        <v>7</v>
      </c>
      <c r="T100" s="15">
        <v>2</v>
      </c>
      <c r="U100" s="16">
        <v>2</v>
      </c>
    </row>
    <row r="101" spans="1:21" ht="15.75" customHeight="1" x14ac:dyDescent="0.25">
      <c r="A101" s="87"/>
      <c r="B101" s="88"/>
      <c r="C101" s="88"/>
      <c r="D101" s="89"/>
      <c r="E101" s="38"/>
      <c r="F101" s="94"/>
      <c r="G101" s="80" t="s">
        <v>121</v>
      </c>
      <c r="H101" s="81"/>
      <c r="I101" s="81"/>
      <c r="J101" s="81"/>
      <c r="K101" s="81"/>
      <c r="L101" s="81"/>
      <c r="M101" s="82"/>
      <c r="N101" s="15">
        <v>2</v>
      </c>
      <c r="O101" s="15">
        <v>7</v>
      </c>
      <c r="P101" s="15">
        <v>2</v>
      </c>
      <c r="Q101" s="15">
        <v>6</v>
      </c>
      <c r="R101" s="15">
        <v>2</v>
      </c>
      <c r="S101" s="15">
        <v>4</v>
      </c>
      <c r="T101" s="15">
        <v>5</v>
      </c>
      <c r="U101" s="16">
        <v>5</v>
      </c>
    </row>
    <row r="102" spans="1:21" x14ac:dyDescent="0.25">
      <c r="A102" s="87"/>
      <c r="B102" s="88"/>
      <c r="C102" s="88"/>
      <c r="D102" s="89"/>
      <c r="E102" s="38"/>
      <c r="F102" s="94"/>
      <c r="G102" s="80" t="s">
        <v>122</v>
      </c>
      <c r="H102" s="81"/>
      <c r="I102" s="81"/>
      <c r="J102" s="81"/>
      <c r="K102" s="81"/>
      <c r="L102" s="81"/>
      <c r="M102" s="82"/>
      <c r="N102" s="15">
        <v>2</v>
      </c>
      <c r="O102" s="15">
        <v>4</v>
      </c>
      <c r="P102" s="15">
        <v>1</v>
      </c>
      <c r="Q102" s="15">
        <v>2</v>
      </c>
      <c r="R102" s="15">
        <v>1</v>
      </c>
      <c r="S102" s="15">
        <v>1</v>
      </c>
      <c r="T102" s="15">
        <v>2</v>
      </c>
      <c r="U102" s="16">
        <v>1</v>
      </c>
    </row>
    <row r="103" spans="1:21" ht="15" customHeight="1" thickBot="1" x14ac:dyDescent="0.3">
      <c r="A103" s="90"/>
      <c r="B103" s="91"/>
      <c r="C103" s="91"/>
      <c r="D103" s="92"/>
      <c r="E103" s="39"/>
      <c r="F103" s="95"/>
      <c r="G103" s="99"/>
      <c r="H103" s="100"/>
      <c r="I103" s="100"/>
      <c r="J103" s="100"/>
      <c r="K103" s="100"/>
      <c r="L103" s="100"/>
      <c r="M103" s="101"/>
      <c r="N103" s="17"/>
      <c r="O103" s="17"/>
      <c r="P103" s="17"/>
      <c r="Q103" s="17"/>
      <c r="R103" s="17"/>
      <c r="S103" s="17"/>
      <c r="T103" s="17"/>
      <c r="U103" s="18"/>
    </row>
    <row r="104" spans="1:21" hidden="1" x14ac:dyDescent="0.25">
      <c r="A104" s="83" t="s">
        <v>112</v>
      </c>
      <c r="B104" s="83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idden="1" x14ac:dyDescent="0.25">
      <c r="A105" s="40" t="s">
        <v>119</v>
      </c>
      <c r="B105" s="24" t="s">
        <v>113</v>
      </c>
      <c r="M105" s="2"/>
      <c r="N105" s="2"/>
      <c r="O105" s="2"/>
      <c r="P105" s="2"/>
      <c r="Q105" s="2"/>
      <c r="R105" s="2"/>
      <c r="S105" s="2"/>
      <c r="T105" s="2"/>
      <c r="U105" s="2"/>
    </row>
    <row r="106" spans="1:21" hidden="1" x14ac:dyDescent="0.25"/>
    <row r="107" spans="1:21" hidden="1" x14ac:dyDescent="0.25"/>
    <row r="108" spans="1:21" hidden="1" x14ac:dyDescent="0.25"/>
    <row r="109" spans="1:21" hidden="1" x14ac:dyDescent="0.25"/>
    <row r="110" spans="1:21" hidden="1" x14ac:dyDescent="0.25"/>
    <row r="111" spans="1:21" hidden="1" x14ac:dyDescent="0.25"/>
    <row r="112" spans="1:21" hidden="1" x14ac:dyDescent="0.25"/>
    <row r="113" hidden="1" x14ac:dyDescent="0.25"/>
  </sheetData>
  <mergeCells count="44">
    <mergeCell ref="G102:M102"/>
    <mergeCell ref="A104:B104"/>
    <mergeCell ref="G98:M98"/>
    <mergeCell ref="A97:D103"/>
    <mergeCell ref="F97:F103"/>
    <mergeCell ref="G97:M97"/>
    <mergeCell ref="G99:M99"/>
    <mergeCell ref="G100:M100"/>
    <mergeCell ref="G101:M101"/>
    <mergeCell ref="G103:M103"/>
    <mergeCell ref="C5:C6"/>
    <mergeCell ref="D5:D6"/>
    <mergeCell ref="A87:B87"/>
    <mergeCell ref="M4:M6"/>
    <mergeCell ref="C2:E4"/>
    <mergeCell ref="E5:E6"/>
    <mergeCell ref="A1:U1"/>
    <mergeCell ref="A2:A6"/>
    <mergeCell ref="B2:B6"/>
    <mergeCell ref="F2:F6"/>
    <mergeCell ref="G3:G6"/>
    <mergeCell ref="G2:M2"/>
    <mergeCell ref="H3:M3"/>
    <mergeCell ref="H4:J4"/>
    <mergeCell ref="I5:J5"/>
    <mergeCell ref="H5:H6"/>
    <mergeCell ref="K4:K6"/>
    <mergeCell ref="L4:L6"/>
    <mergeCell ref="N2:O2"/>
    <mergeCell ref="N3:O3"/>
    <mergeCell ref="N5:N6"/>
    <mergeCell ref="O5:O6"/>
    <mergeCell ref="P2:Q2"/>
    <mergeCell ref="P3:Q3"/>
    <mergeCell ref="R2:S2"/>
    <mergeCell ref="R3:S3"/>
    <mergeCell ref="T2:U2"/>
    <mergeCell ref="T3:U3"/>
    <mergeCell ref="U5:U6"/>
    <mergeCell ref="P5:P6"/>
    <mergeCell ref="Q5:Q6"/>
    <mergeCell ref="R5:R6"/>
    <mergeCell ref="S5:S6"/>
    <mergeCell ref="T5:T6"/>
  </mergeCells>
  <pageMargins left="0" right="0" top="0.55118110236220474" bottom="0.55118110236220474" header="0.31496062992125984" footer="0.31496062992125984"/>
  <pageSetup paperSize="9" scale="80" orientation="portrait" r:id="rId1"/>
  <rowBreaks count="1" manualBreakCount="1">
    <brk id="103" max="20" man="1"/>
  </rowBreaks>
  <colBreaks count="1" manualBreakCount="1">
    <brk id="17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2019-09-05T05:04:20Z</dcterms:modified>
</cp:coreProperties>
</file>