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S67" i="1" l="1"/>
  <c r="P67" i="1"/>
  <c r="S66" i="1"/>
  <c r="P66" i="1"/>
  <c r="M66" i="1"/>
  <c r="S65" i="1"/>
  <c r="P65" i="1"/>
  <c r="M65" i="1"/>
  <c r="S64" i="1"/>
  <c r="P64" i="1"/>
  <c r="M64" i="1"/>
  <c r="R63" i="1"/>
  <c r="Q63" i="1"/>
  <c r="S63" i="1" s="1"/>
  <c r="O63" i="1"/>
  <c r="N63" i="1"/>
  <c r="P63" i="1" s="1"/>
  <c r="L63" i="1"/>
  <c r="L67" i="1" s="1"/>
  <c r="K63" i="1"/>
  <c r="M63" i="1" s="1"/>
  <c r="R62" i="1"/>
  <c r="Q62" i="1"/>
  <c r="S62" i="1" s="1"/>
  <c r="O62" i="1"/>
  <c r="N62" i="1"/>
  <c r="P62" i="1" s="1"/>
  <c r="L62" i="1"/>
  <c r="K62" i="1"/>
  <c r="M62" i="1" s="1"/>
  <c r="S58" i="1"/>
  <c r="P58" i="1"/>
  <c r="M58" i="1"/>
  <c r="S57" i="1"/>
  <c r="P57" i="1"/>
  <c r="S56" i="1"/>
  <c r="P56" i="1"/>
  <c r="M56" i="1"/>
  <c r="J55" i="1"/>
  <c r="I55" i="1"/>
  <c r="H55" i="1"/>
  <c r="G55" i="1"/>
  <c r="S54" i="1"/>
  <c r="S53" i="1"/>
  <c r="P53" i="1"/>
  <c r="M53" i="1"/>
  <c r="P52" i="1"/>
  <c r="M52" i="1"/>
  <c r="S51" i="1"/>
  <c r="P51" i="1"/>
  <c r="M51" i="1"/>
  <c r="S50" i="1"/>
  <c r="P50" i="1"/>
  <c r="M50" i="1"/>
  <c r="S48" i="1"/>
  <c r="P48" i="1"/>
  <c r="M48" i="1"/>
  <c r="S47" i="1"/>
  <c r="P47" i="1"/>
  <c r="M47" i="1"/>
  <c r="S46" i="1"/>
  <c r="P46" i="1"/>
  <c r="M46" i="1"/>
  <c r="S44" i="1"/>
  <c r="P44" i="1"/>
  <c r="M44" i="1"/>
  <c r="S43" i="1"/>
  <c r="P43" i="1"/>
  <c r="M43" i="1"/>
  <c r="S42" i="1"/>
  <c r="M42" i="1"/>
  <c r="S41" i="1"/>
  <c r="P41" i="1"/>
  <c r="M41" i="1"/>
  <c r="M39" i="1"/>
  <c r="S38" i="1"/>
  <c r="P38" i="1"/>
  <c r="M38" i="1"/>
  <c r="S37" i="1"/>
  <c r="M37" i="1"/>
  <c r="S36" i="1"/>
  <c r="P36" i="1"/>
  <c r="M36" i="1"/>
  <c r="M33" i="1" s="1"/>
  <c r="S35" i="1"/>
  <c r="P35" i="1"/>
  <c r="M35" i="1"/>
  <c r="S34" i="1"/>
  <c r="P34" i="1"/>
  <c r="S33" i="1"/>
  <c r="S55" i="1" s="1"/>
  <c r="O33" i="1"/>
  <c r="N33" i="1"/>
  <c r="L33" i="1"/>
  <c r="K33" i="1"/>
  <c r="S29" i="1"/>
  <c r="P29" i="1"/>
  <c r="S28" i="1"/>
  <c r="P28" i="1"/>
  <c r="M28" i="1"/>
  <c r="S27" i="1"/>
  <c r="P27" i="1"/>
  <c r="M27" i="1"/>
  <c r="R26" i="1"/>
  <c r="P26" i="1"/>
  <c r="O26" i="1"/>
  <c r="N26" i="1"/>
  <c r="S25" i="1"/>
  <c r="P25" i="1"/>
  <c r="P23" i="1" s="1"/>
  <c r="M25" i="1"/>
  <c r="I25" i="1"/>
  <c r="G25" i="1" s="1"/>
  <c r="S24" i="1"/>
  <c r="M24" i="1"/>
  <c r="I24" i="1"/>
  <c r="G24" i="1" s="1"/>
  <c r="G23" i="1" s="1"/>
  <c r="S23" i="1"/>
  <c r="R23" i="1"/>
  <c r="Q23" i="1"/>
  <c r="O23" i="1"/>
  <c r="N23" i="1"/>
  <c r="M23" i="1"/>
  <c r="L23" i="1"/>
  <c r="K23" i="1"/>
  <c r="J23" i="1"/>
  <c r="I23" i="1"/>
  <c r="H23" i="1"/>
  <c r="S22" i="1"/>
  <c r="P22" i="1"/>
  <c r="I22" i="1" s="1"/>
  <c r="S21" i="1"/>
  <c r="P21" i="1"/>
  <c r="M21" i="1"/>
  <c r="I21" i="1" s="1"/>
  <c r="G21" i="1" s="1"/>
  <c r="S20" i="1"/>
  <c r="P20" i="1"/>
  <c r="M20" i="1"/>
  <c r="I20" i="1"/>
  <c r="G20" i="1" s="1"/>
  <c r="G17" i="1" s="1"/>
  <c r="S19" i="1"/>
  <c r="P19" i="1"/>
  <c r="M19" i="1"/>
  <c r="G19" i="1"/>
  <c r="S18" i="1"/>
  <c r="S17" i="1" s="1"/>
  <c r="P18" i="1"/>
  <c r="M18" i="1"/>
  <c r="M17" i="1" s="1"/>
  <c r="R17" i="1"/>
  <c r="Q17" i="1"/>
  <c r="P17" i="1"/>
  <c r="O17" i="1"/>
  <c r="N17" i="1"/>
  <c r="L17" i="1"/>
  <c r="K17" i="1"/>
  <c r="J17" i="1"/>
  <c r="H17" i="1"/>
  <c r="S16" i="1"/>
  <c r="S15" i="1" s="1"/>
  <c r="P16" i="1"/>
  <c r="G16" i="1"/>
  <c r="G15" i="1" s="1"/>
  <c r="R15" i="1"/>
  <c r="Q15" i="1"/>
  <c r="P15" i="1"/>
  <c r="O15" i="1"/>
  <c r="N15" i="1"/>
  <c r="M15" i="1"/>
  <c r="L15" i="1"/>
  <c r="K15" i="1"/>
  <c r="J15" i="1"/>
  <c r="I15" i="1"/>
  <c r="H15" i="1"/>
  <c r="S14" i="1"/>
  <c r="P14" i="1"/>
  <c r="M14" i="1"/>
  <c r="I14" i="1" s="1"/>
  <c r="S13" i="1"/>
  <c r="P13" i="1"/>
  <c r="M13" i="1"/>
  <c r="I13" i="1" s="1"/>
  <c r="S12" i="1"/>
  <c r="P12" i="1"/>
  <c r="M12" i="1"/>
  <c r="I12" i="1" s="1"/>
  <c r="S11" i="1"/>
  <c r="P11" i="1"/>
  <c r="M11" i="1"/>
  <c r="S10" i="1"/>
  <c r="P10" i="1"/>
  <c r="P7" i="1" s="1"/>
  <c r="P6" i="1" s="1"/>
  <c r="M10" i="1"/>
  <c r="S9" i="1"/>
  <c r="P9" i="1"/>
  <c r="M9" i="1"/>
  <c r="I9" i="1" s="1"/>
  <c r="S8" i="1"/>
  <c r="P8" i="1"/>
  <c r="M8" i="1"/>
  <c r="I8" i="1" s="1"/>
  <c r="S7" i="1"/>
  <c r="S6" i="1" s="1"/>
  <c r="S61" i="1" s="1"/>
  <c r="R7" i="1"/>
  <c r="Q7" i="1"/>
  <c r="Q6" i="1" s="1"/>
  <c r="Q61" i="1" s="1"/>
  <c r="O7" i="1"/>
  <c r="O6" i="1" s="1"/>
  <c r="N7" i="1"/>
  <c r="M7" i="1"/>
  <c r="M6" i="1" s="1"/>
  <c r="L7" i="1"/>
  <c r="K7" i="1"/>
  <c r="K6" i="1" s="1"/>
  <c r="K61" i="1" s="1"/>
  <c r="K67" i="1" s="1"/>
  <c r="J7" i="1"/>
  <c r="H7" i="1"/>
  <c r="G7" i="1"/>
  <c r="G6" i="1" s="1"/>
  <c r="R6" i="1"/>
  <c r="R61" i="1" s="1"/>
  <c r="N6" i="1"/>
  <c r="L6" i="1"/>
  <c r="J6" i="1"/>
  <c r="H6" i="1"/>
  <c r="O61" i="1" l="1"/>
  <c r="P33" i="1"/>
  <c r="P55" i="1" s="1"/>
  <c r="M67" i="1"/>
  <c r="I7" i="1"/>
  <c r="I6" i="1" s="1"/>
  <c r="I17" i="1"/>
</calcChain>
</file>

<file path=xl/sharedStrings.xml><?xml version="1.0" encoding="utf-8"?>
<sst xmlns="http://schemas.openxmlformats.org/spreadsheetml/2006/main" count="172" uniqueCount="151">
  <si>
    <t xml:space="preserve">индекс </t>
  </si>
  <si>
    <r>
      <rPr>
        <b/>
        <sz val="10"/>
        <color indexed="8"/>
        <rFont val="Times New Roman"/>
        <family val="1"/>
        <charset val="204"/>
      </rPr>
      <t>Наименование циклов, дисциплин, профессиональных модулей, МДК, практик</t>
    </r>
    <r>
      <rPr>
        <b/>
        <sz val="10"/>
        <color indexed="8"/>
        <rFont val="Times New Roman"/>
        <family val="1"/>
        <charset val="204"/>
      </rPr>
      <t xml:space="preserve">  </t>
    </r>
    <r>
      <rPr>
        <b/>
        <sz val="24"/>
        <color indexed="8"/>
        <rFont val="Times New Roman"/>
        <family val="1"/>
        <charset val="204"/>
      </rPr>
      <t xml:space="preserve">                                                    </t>
    </r>
  </si>
  <si>
    <t>Формы промежуточной аттестации</t>
  </si>
  <si>
    <t>Учебная нагрузка обучающихся                         (час.)</t>
  </si>
  <si>
    <t>Распределение обязательной нагрузки по курсам и полугодиям (час.)</t>
  </si>
  <si>
    <t>зачет</t>
  </si>
  <si>
    <t>дифференцированный зачет</t>
  </si>
  <si>
    <t>экзамен</t>
  </si>
  <si>
    <t>конс</t>
  </si>
  <si>
    <t>максимальная</t>
  </si>
  <si>
    <t>самостоятельная работа</t>
  </si>
  <si>
    <t>обязательная аудиторная</t>
  </si>
  <si>
    <t>1 курс</t>
  </si>
  <si>
    <t>2 курс</t>
  </si>
  <si>
    <t>3 курс</t>
  </si>
  <si>
    <t>всего занятий</t>
  </si>
  <si>
    <t>лабораторно-практических занятий</t>
  </si>
  <si>
    <t>1 сем.</t>
  </si>
  <si>
    <t>2 сем.</t>
  </si>
  <si>
    <t>итог</t>
  </si>
  <si>
    <t>3 сем.</t>
  </si>
  <si>
    <t>4 сем.</t>
  </si>
  <si>
    <t>5 сем.</t>
  </si>
  <si>
    <t>6 сем.</t>
  </si>
  <si>
    <t>17 недель</t>
  </si>
  <si>
    <t>22 недели</t>
  </si>
  <si>
    <t>21 неделя</t>
  </si>
  <si>
    <t>О.00</t>
  </si>
  <si>
    <t>Общеобразовательный цикл</t>
  </si>
  <si>
    <t>ОДБ.00</t>
  </si>
  <si>
    <t>Общие базовые дисциплины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</si>
  <si>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</si>
  <si>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</si>
  <si>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</si>
  <si>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</si>
  <si>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</si>
  <si>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</si>
  <si>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</si>
  <si>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Астрономия</t>
  </si>
  <si>
    <t>ОДП.00</t>
  </si>
  <si>
    <t>Общие профильные дисциплины</t>
  </si>
  <si>
    <t>ОДП.08</t>
  </si>
  <si>
    <t>4</t>
  </si>
  <si>
    <t>7</t>
  </si>
  <si>
    <t>По выбору из обязательных предметных областей: базовые дисциплины</t>
  </si>
  <si>
    <t>ОДБ.09</t>
  </si>
  <si>
    <t>ОДБ.10</t>
  </si>
  <si>
    <t>Обществознание (включая экономику и право)</t>
  </si>
  <si>
    <t>ОДБ.11</t>
  </si>
  <si>
    <t>ОДБ.12</t>
  </si>
  <si>
    <t>ОДБ.13</t>
  </si>
  <si>
    <t>Экология</t>
  </si>
  <si>
    <t>По выбору из обязательных предметных областей: профильные дисциплины</t>
  </si>
  <si>
    <t>ОДП.14</t>
  </si>
  <si>
    <t>2</t>
  </si>
  <si>
    <t>ОДП.15</t>
  </si>
  <si>
    <t xml:space="preserve">                             </t>
  </si>
  <si>
    <t>Дополнительные базовые дисциплины</t>
  </si>
  <si>
    <t>ДУД.01</t>
  </si>
  <si>
    <t>ДУД.02</t>
  </si>
  <si>
    <t>ДУД.03</t>
  </si>
  <si>
    <t>ДУД.04</t>
  </si>
  <si>
    <t>Основы трудоустройства</t>
  </si>
  <si>
    <t>АД.00</t>
  </si>
  <si>
    <t>Адаптационный цикл</t>
  </si>
  <si>
    <t>АД.02</t>
  </si>
  <si>
    <t>ОП</t>
  </si>
  <si>
    <t>Общепрофессиональный цикл</t>
  </si>
  <si>
    <t>ОП.01</t>
  </si>
  <si>
    <t>Основы информационных технологий</t>
  </si>
  <si>
    <t>ОП.02</t>
  </si>
  <si>
    <t>Основы электротехники</t>
  </si>
  <si>
    <t>ОП.03</t>
  </si>
  <si>
    <t>Основы электроники и цифровой схемотехники</t>
  </si>
  <si>
    <t>ОП.04</t>
  </si>
  <si>
    <t>ОП.05</t>
  </si>
  <si>
    <t>Экономика организации</t>
  </si>
  <si>
    <t>ОП.06</t>
  </si>
  <si>
    <t>Безопасность жизнедеятельности</t>
  </si>
  <si>
    <t>П.00</t>
  </si>
  <si>
    <t>Профессиональный цикл</t>
  </si>
  <si>
    <t>ПМ.01</t>
  </si>
  <si>
    <t>Ввод и обработка цифровой информации</t>
  </si>
  <si>
    <t>МДК.01.01</t>
  </si>
  <si>
    <t>Технологии создания и обработки цифровой мультимедийной информации</t>
  </si>
  <si>
    <t>УП.01</t>
  </si>
  <si>
    <t>ПП.01</t>
  </si>
  <si>
    <t>Производственная практика.01</t>
  </si>
  <si>
    <t>ПМ.02</t>
  </si>
  <si>
    <t>Хранение, передача и публикация цифровой информации</t>
  </si>
  <si>
    <t>МДК.02.01</t>
  </si>
  <si>
    <t>Технологии публикации цифровой мультимедийной информации</t>
  </si>
  <si>
    <t>УП.02</t>
  </si>
  <si>
    <t>Учебная практика.02</t>
  </si>
  <si>
    <t>ПП.02</t>
  </si>
  <si>
    <t>Производственная практика.02</t>
  </si>
  <si>
    <t>ПМ.03/в</t>
  </si>
  <si>
    <t>Организация документационного обеспечения управления и функционирования организации</t>
  </si>
  <si>
    <t>МДК.03.01/в</t>
  </si>
  <si>
    <t>6</t>
  </si>
  <si>
    <t>МДК.03.02/в</t>
  </si>
  <si>
    <t>УП.03</t>
  </si>
  <si>
    <t>ПП.03</t>
  </si>
  <si>
    <t>Производственная практика.03</t>
  </si>
  <si>
    <t>ФК.00</t>
  </si>
  <si>
    <t>Физическая культура</t>
  </si>
  <si>
    <t>Итого ППКРС</t>
  </si>
  <si>
    <t>УП.00.</t>
  </si>
  <si>
    <t xml:space="preserve">Учебная практика </t>
  </si>
  <si>
    <t>Производственная практика</t>
  </si>
  <si>
    <t>ПА.00</t>
  </si>
  <si>
    <t>Промежуточная аттестация</t>
  </si>
  <si>
    <t>4  н</t>
  </si>
  <si>
    <t>ГИА.00</t>
  </si>
  <si>
    <t>Государственная итоговая аттестация</t>
  </si>
  <si>
    <t>2 н</t>
  </si>
  <si>
    <t>ВК.00</t>
  </si>
  <si>
    <t>Время каникулярное</t>
  </si>
  <si>
    <t>24 н</t>
  </si>
  <si>
    <t>9 н</t>
  </si>
  <si>
    <t>11 н</t>
  </si>
  <si>
    <t>Консультации на учебную группу по 100 часов в год 
(всего 300 часов)</t>
  </si>
  <si>
    <t>УД и МДК</t>
  </si>
  <si>
    <t>УП</t>
  </si>
  <si>
    <t>Государственная итоговая аттестация:
Выпускная квалификационная работа</t>
  </si>
  <si>
    <t>ПП</t>
  </si>
  <si>
    <t>зачетов</t>
  </si>
  <si>
    <t>диф зач</t>
  </si>
  <si>
    <t>экзаменов</t>
  </si>
  <si>
    <t>ИТОГО</t>
  </si>
  <si>
    <t>План учебного процесса ОПОП 09.01.03 Мастер по обработке цифровой информации 2020-2023         МЦИ-105</t>
  </si>
  <si>
    <t>Русский язык</t>
  </si>
  <si>
    <t xml:space="preserve">Литература </t>
  </si>
  <si>
    <t>Иностранный язык</t>
  </si>
  <si>
    <t xml:space="preserve">История </t>
  </si>
  <si>
    <t xml:space="preserve">ОБЖ </t>
  </si>
  <si>
    <t xml:space="preserve">Математика </t>
  </si>
  <si>
    <t xml:space="preserve">Химия </t>
  </si>
  <si>
    <t xml:space="preserve">Биология </t>
  </si>
  <si>
    <t xml:space="preserve">География </t>
  </si>
  <si>
    <t xml:space="preserve">Информатика </t>
  </si>
  <si>
    <t xml:space="preserve">Физика </t>
  </si>
  <si>
    <t xml:space="preserve">Основы проектной деятельности </t>
  </si>
  <si>
    <t xml:space="preserve">Родной язык и культура речи </t>
  </si>
  <si>
    <t xml:space="preserve">Психология общения </t>
  </si>
  <si>
    <t xml:space="preserve">Социальная адаптация и основы социально-правовых знаний </t>
  </si>
  <si>
    <t xml:space="preserve"> Охрана труда и техника безопасности </t>
  </si>
  <si>
    <t xml:space="preserve">Учебная практика 01 </t>
  </si>
  <si>
    <t xml:space="preserve">Документационное обслуживание управления </t>
  </si>
  <si>
    <t xml:space="preserve">Организация секретарского обслуживания </t>
  </si>
  <si>
    <t xml:space="preserve">Учебная практика.03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</si>
</sst>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sz val="10"/>
      <color rgb="FFFF0000"/>
      <name val="Arial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0" fillId="0" borderId="0" xfId="0" applyFill="1"/>
    <xf numFmtId="0" fontId="2" fillId="2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11" xfId="0" applyNumberFormat="1" applyFont="1" applyFill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center" vertical="center" wrapText="1"/>
    </xf>
    <xf numFmtId="1" fontId="2" fillId="3" borderId="11" xfId="0" applyNumberFormat="1" applyFont="1" applyFill="1" applyBorder="1" applyAlignment="1">
      <alignment horizontal="center" vertical="center" wrapText="1"/>
    </xf>
    <xf numFmtId="1" fontId="2" fillId="3" borderId="24" xfId="0" applyNumberFormat="1" applyFont="1" applyFill="1" applyBorder="1" applyAlignment="1">
      <alignment horizontal="center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1" fontId="2" fillId="2" borderId="23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1" fontId="2" fillId="2" borderId="14" xfId="0" applyNumberFormat="1" applyFont="1" applyFill="1" applyBorder="1" applyAlignment="1">
      <alignment horizontal="center" vertical="center" wrapText="1"/>
    </xf>
    <xf numFmtId="1" fontId="2" fillId="2" borderId="15" xfId="0" applyNumberFormat="1" applyFont="1" applyFill="1" applyBorder="1" applyAlignment="1">
      <alignment horizontal="center" vertical="center" wrapText="1"/>
    </xf>
    <xf numFmtId="1" fontId="2" fillId="2" borderId="16" xfId="0" applyNumberFormat="1" applyFont="1" applyFill="1" applyBorder="1" applyAlignment="1">
      <alignment horizontal="center" vertical="center" wrapText="1"/>
    </xf>
    <xf numFmtId="1" fontId="2" fillId="3" borderId="14" xfId="0" applyNumberFormat="1" applyFont="1" applyFill="1" applyBorder="1" applyAlignment="1">
      <alignment horizontal="center" vertical="center" wrapText="1"/>
    </xf>
    <xf numFmtId="1" fontId="2" fillId="3" borderId="16" xfId="0" applyNumberFormat="1" applyFont="1" applyFill="1" applyBorder="1" applyAlignment="1">
      <alignment horizontal="center" vertical="center" wrapText="1"/>
    </xf>
    <xf numFmtId="1" fontId="2" fillId="3" borderId="27" xfId="0" applyNumberFormat="1" applyFont="1" applyFill="1" applyBorder="1" applyAlignment="1">
      <alignment horizontal="center" vertical="center" wrapText="1"/>
    </xf>
    <xf numFmtId="1" fontId="2" fillId="2" borderId="27" xfId="0" applyNumberFormat="1" applyFont="1" applyFill="1" applyBorder="1" applyAlignment="1">
      <alignment horizontal="center" vertical="center" wrapText="1"/>
    </xf>
    <xf numFmtId="1" fontId="2" fillId="2" borderId="25" xfId="0" applyNumberFormat="1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NumberFormat="1" applyFont="1" applyFill="1" applyBorder="1" applyAlignment="1" applyProtection="1">
      <alignment horizontal="left" vertical="center" wrapText="1"/>
    </xf>
    <xf numFmtId="0" fontId="2" fillId="2" borderId="29" xfId="0" applyNumberFormat="1" applyFont="1" applyFill="1" applyBorder="1" applyAlignment="1" applyProtection="1">
      <alignment horizontal="center" vertical="center"/>
    </xf>
    <xf numFmtId="0" fontId="2" fillId="2" borderId="30" xfId="0" applyNumberFormat="1" applyFont="1" applyFill="1" applyBorder="1" applyAlignment="1" applyProtection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1" fontId="2" fillId="2" borderId="29" xfId="0" applyNumberFormat="1" applyFont="1" applyFill="1" applyBorder="1" applyAlignment="1">
      <alignment horizontal="center" vertical="center" wrapText="1"/>
    </xf>
    <xf numFmtId="1" fontId="2" fillId="2" borderId="30" xfId="0" applyNumberFormat="1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1" fontId="2" fillId="2" borderId="31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 applyProtection="1">
      <alignment horizontal="left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center" vertical="center"/>
    </xf>
    <xf numFmtId="0" fontId="2" fillId="2" borderId="33" xfId="0" applyNumberFormat="1" applyFont="1" applyFill="1" applyBorder="1" applyAlignment="1" applyProtection="1">
      <alignment horizontal="left" vertical="center" wrapText="1"/>
    </xf>
    <xf numFmtId="0" fontId="2" fillId="2" borderId="34" xfId="0" applyNumberFormat="1" applyFont="1" applyFill="1" applyBorder="1" applyAlignment="1" applyProtection="1">
      <alignment horizontal="center" vertical="center"/>
    </xf>
    <xf numFmtId="0" fontId="2" fillId="2" borderId="35" xfId="0" applyNumberFormat="1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1" fontId="2" fillId="2" borderId="34" xfId="0" applyNumberFormat="1" applyFont="1" applyFill="1" applyBorder="1" applyAlignment="1">
      <alignment horizontal="center" vertical="center" wrapText="1"/>
    </xf>
    <xf numFmtId="1" fontId="2" fillId="2" borderId="35" xfId="0" applyNumberFormat="1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22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2" fillId="2" borderId="15" xfId="0" applyNumberFormat="1" applyFont="1" applyFill="1" applyBorder="1" applyAlignment="1" applyProtection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26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 applyProtection="1">
      <alignment horizontal="left" vertical="center" wrapText="1"/>
    </xf>
    <xf numFmtId="0" fontId="2" fillId="2" borderId="40" xfId="0" applyNumberFormat="1" applyFont="1" applyFill="1" applyBorder="1" applyAlignment="1" applyProtection="1">
      <alignment horizontal="center" vertical="center" wrapText="1"/>
    </xf>
    <xf numFmtId="0" fontId="2" fillId="2" borderId="41" xfId="0" applyNumberFormat="1" applyFont="1" applyFill="1" applyBorder="1" applyAlignment="1" applyProtection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1" fontId="2" fillId="2" borderId="40" xfId="0" applyNumberFormat="1" applyFont="1" applyFill="1" applyBorder="1" applyAlignment="1">
      <alignment horizontal="center" vertical="center" wrapText="1"/>
    </xf>
    <xf numFmtId="1" fontId="2" fillId="2" borderId="41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1" fontId="2" fillId="2" borderId="17" xfId="0" applyNumberFormat="1" applyFont="1" applyFill="1" applyBorder="1" applyAlignment="1">
      <alignment horizontal="center" vertical="center"/>
    </xf>
    <xf numFmtId="0" fontId="2" fillId="2" borderId="25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/>
    </xf>
    <xf numFmtId="0" fontId="2" fillId="2" borderId="15" xfId="0" applyNumberFormat="1" applyFont="1" applyFill="1" applyBorder="1" applyAlignment="1" applyProtection="1">
      <alignment horizontal="center" vertical="center"/>
    </xf>
    <xf numFmtId="0" fontId="7" fillId="2" borderId="22" xfId="0" applyNumberFormat="1" applyFont="1" applyFill="1" applyBorder="1" applyAlignment="1" applyProtection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1" fontId="2" fillId="2" borderId="43" xfId="0" applyNumberFormat="1" applyFont="1" applyFill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36" xfId="0" applyNumberFormat="1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vertical="center" wrapText="1"/>
    </xf>
    <xf numFmtId="0" fontId="2" fillId="2" borderId="29" xfId="0" applyNumberFormat="1" applyFont="1" applyFill="1" applyBorder="1" applyAlignment="1" applyProtection="1">
      <alignment horizontal="center" vertical="center" wrapText="1"/>
    </xf>
    <xf numFmtId="0" fontId="2" fillId="2" borderId="30" xfId="0" applyNumberFormat="1" applyFont="1" applyFill="1" applyBorder="1" applyAlignment="1" applyProtection="1">
      <alignment horizontal="center" vertical="center" wrapText="1"/>
    </xf>
    <xf numFmtId="49" fontId="2" fillId="2" borderId="31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 applyProtection="1">
      <alignment horizontal="center" vertical="center" wrapText="1"/>
    </xf>
    <xf numFmtId="0" fontId="2" fillId="2" borderId="35" xfId="0" applyNumberFormat="1" applyFont="1" applyFill="1" applyBorder="1" applyAlignment="1" applyProtection="1">
      <alignment horizontal="center" vertical="center" wrapText="1"/>
    </xf>
    <xf numFmtId="0" fontId="2" fillId="2" borderId="38" xfId="0" applyNumberFormat="1" applyFont="1" applyFill="1" applyBorder="1" applyAlignment="1" applyProtection="1">
      <alignment horizontal="center" vertical="center" wrapText="1"/>
    </xf>
    <xf numFmtId="0" fontId="2" fillId="2" borderId="40" xfId="0" applyNumberFormat="1" applyFont="1" applyFill="1" applyBorder="1" applyAlignment="1" applyProtection="1">
      <alignment horizontal="center" vertical="center"/>
    </xf>
    <xf numFmtId="0" fontId="2" fillId="2" borderId="41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 applyProtection="1">
      <alignment horizontal="left" vertical="center" wrapText="1"/>
    </xf>
    <xf numFmtId="0" fontId="2" fillId="2" borderId="30" xfId="0" applyFont="1" applyFill="1" applyBorder="1" applyAlignment="1">
      <alignment horizontal="center" vertical="center" wrapText="1"/>
    </xf>
    <xf numFmtId="1" fontId="2" fillId="3" borderId="18" xfId="0" applyNumberFormat="1" applyFont="1" applyFill="1" applyBorder="1" applyAlignment="1">
      <alignment horizontal="center" vertical="center" wrapText="1"/>
    </xf>
    <xf numFmtId="1" fontId="2" fillId="2" borderId="31" xfId="0" applyNumberFormat="1" applyFont="1" applyFill="1" applyBorder="1" applyAlignment="1">
      <alignment horizontal="center" vertical="center" wrapText="1"/>
    </xf>
    <xf numFmtId="1" fontId="2" fillId="2" borderId="18" xfId="0" applyNumberFormat="1" applyFont="1" applyFill="1" applyBorder="1" applyAlignment="1">
      <alignment horizontal="center" vertical="center" wrapText="1"/>
    </xf>
    <xf numFmtId="1" fontId="2" fillId="2" borderId="19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32" xfId="0" applyNumberFormat="1" applyFont="1" applyFill="1" applyBorder="1" applyAlignment="1">
      <alignment horizontal="center" vertical="center" wrapText="1"/>
    </xf>
    <xf numFmtId="1" fontId="2" fillId="3" borderId="21" xfId="0" applyNumberFormat="1" applyFont="1" applyFill="1" applyBorder="1" applyAlignment="1">
      <alignment horizontal="center" vertical="center" wrapText="1"/>
    </xf>
    <xf numFmtId="1" fontId="2" fillId="2" borderId="21" xfId="0" applyNumberFormat="1" applyFont="1" applyFill="1" applyBorder="1" applyAlignment="1">
      <alignment horizontal="center" vertical="center" wrapText="1"/>
    </xf>
    <xf numFmtId="1" fontId="2" fillId="2" borderId="22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3" borderId="45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1" fontId="2" fillId="2" borderId="28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1" fontId="2" fillId="2" borderId="46" xfId="0" applyNumberFormat="1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1" fontId="2" fillId="2" borderId="50" xfId="0" applyNumberFormat="1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1" fontId="2" fillId="2" borderId="39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49" fontId="2" fillId="2" borderId="48" xfId="0" applyNumberFormat="1" applyFont="1" applyFill="1" applyBorder="1" applyAlignment="1">
      <alignment horizontal="center" vertical="center" wrapText="1"/>
    </xf>
    <xf numFmtId="49" fontId="2" fillId="2" borderId="49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center" vertical="center" wrapText="1"/>
    </xf>
    <xf numFmtId="1" fontId="2" fillId="2" borderId="33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1" fontId="2" fillId="2" borderId="40" xfId="0" applyNumberFormat="1" applyFont="1" applyFill="1" applyBorder="1" applyAlignment="1">
      <alignment horizontal="center" vertical="center"/>
    </xf>
    <xf numFmtId="1" fontId="2" fillId="2" borderId="41" xfId="0" applyNumberFormat="1" applyFont="1" applyFill="1" applyBorder="1" applyAlignment="1">
      <alignment horizontal="center" vertical="center"/>
    </xf>
    <xf numFmtId="1" fontId="2" fillId="3" borderId="40" xfId="0" applyNumberFormat="1" applyFont="1" applyFill="1" applyBorder="1" applyAlignment="1">
      <alignment horizontal="center" vertical="center"/>
    </xf>
    <xf numFmtId="1" fontId="2" fillId="3" borderId="17" xfId="0" applyNumberFormat="1" applyFont="1" applyFill="1" applyBorder="1" applyAlignment="1">
      <alignment horizontal="center" vertical="center"/>
    </xf>
    <xf numFmtId="1" fontId="2" fillId="3" borderId="42" xfId="0" applyNumberFormat="1" applyFont="1" applyFill="1" applyBorder="1" applyAlignment="1">
      <alignment horizontal="center" vertical="center"/>
    </xf>
    <xf numFmtId="1" fontId="2" fillId="2" borderId="42" xfId="0" applyNumberFormat="1" applyFont="1" applyFill="1" applyBorder="1" applyAlignment="1">
      <alignment horizontal="center" vertical="center"/>
    </xf>
    <xf numFmtId="1" fontId="2" fillId="2" borderId="38" xfId="0" applyNumberFormat="1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" fontId="2" fillId="0" borderId="44" xfId="0" applyNumberFormat="1" applyFont="1" applyFill="1" applyBorder="1" applyAlignment="1">
      <alignment horizontal="center" vertical="center" wrapText="1"/>
    </xf>
    <xf numFmtId="1" fontId="2" fillId="2" borderId="53" xfId="0" applyNumberFormat="1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1" fontId="2" fillId="2" borderId="57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2" fillId="2" borderId="17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3" borderId="9" xfId="0" applyNumberFormat="1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1" fontId="2" fillId="2" borderId="45" xfId="0" applyNumberFormat="1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1" fontId="2" fillId="3" borderId="55" xfId="0" applyNumberFormat="1" applyFont="1" applyFill="1" applyBorder="1" applyAlignment="1">
      <alignment horizontal="center" vertical="center"/>
    </xf>
    <xf numFmtId="1" fontId="2" fillId="3" borderId="20" xfId="0" applyNumberFormat="1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 wrapText="1"/>
    </xf>
    <xf numFmtId="1" fontId="2" fillId="2" borderId="55" xfId="0" applyNumberFormat="1" applyFont="1" applyFill="1" applyBorder="1" applyAlignment="1">
      <alignment horizontal="center" vertical="center"/>
    </xf>
    <xf numFmtId="1" fontId="2" fillId="2" borderId="20" xfId="0" applyNumberFormat="1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0" fillId="2" borderId="0" xfId="0" applyFill="1"/>
    <xf numFmtId="0" fontId="2" fillId="2" borderId="46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" fontId="2" fillId="2" borderId="55" xfId="0" applyNumberFormat="1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textRotation="90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textRotation="90" wrapText="1"/>
    </xf>
    <xf numFmtId="0" fontId="2" fillId="2" borderId="17" xfId="0" applyFont="1" applyFill="1" applyBorder="1" applyAlignment="1">
      <alignment horizontal="center" vertical="center" textRotation="90" wrapText="1"/>
    </xf>
    <xf numFmtId="0" fontId="2" fillId="2" borderId="20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abSelected="1" topLeftCell="A49" workbookViewId="0">
      <selection activeCell="B53" sqref="B53"/>
    </sheetView>
  </sheetViews>
  <sheetFormatPr defaultRowHeight="15" x14ac:dyDescent="0.25"/>
  <cols>
    <col min="1" max="1" width="11.5703125" style="212" customWidth="1"/>
    <col min="2" max="2" width="66.140625" style="1" customWidth="1"/>
    <col min="3" max="3" width="4.5703125" style="1" customWidth="1"/>
    <col min="4" max="4" width="5" style="1" customWidth="1"/>
    <col min="5" max="7" width="6" style="1" customWidth="1"/>
    <col min="8" max="8" width="5.28515625" style="1" customWidth="1"/>
    <col min="9" max="9" width="6.140625" style="1" customWidth="1"/>
    <col min="10" max="10" width="10.28515625" style="1" customWidth="1"/>
    <col min="11" max="11" width="7.42578125" style="1" customWidth="1"/>
    <col min="12" max="12" width="7.28515625" style="1" customWidth="1"/>
    <col min="13" max="13" width="5.7109375" style="193" customWidth="1"/>
    <col min="14" max="14" width="5.140625" style="1" customWidth="1"/>
    <col min="15" max="18" width="5" style="1" customWidth="1"/>
    <col min="19" max="19" width="4.85546875" style="1" customWidth="1"/>
    <col min="20" max="256" width="9.140625" style="213"/>
    <col min="257" max="257" width="11.5703125" style="213" customWidth="1"/>
    <col min="258" max="258" width="66.140625" style="213" customWidth="1"/>
    <col min="259" max="259" width="4.5703125" style="213" customWidth="1"/>
    <col min="260" max="260" width="5" style="213" customWidth="1"/>
    <col min="261" max="263" width="6" style="213" customWidth="1"/>
    <col min="264" max="264" width="5.28515625" style="213" customWidth="1"/>
    <col min="265" max="265" width="6.140625" style="213" customWidth="1"/>
    <col min="266" max="266" width="10.28515625" style="213" customWidth="1"/>
    <col min="267" max="267" width="7.42578125" style="213" customWidth="1"/>
    <col min="268" max="268" width="7.28515625" style="213" customWidth="1"/>
    <col min="269" max="269" width="5.7109375" style="213" customWidth="1"/>
    <col min="270" max="270" width="5.140625" style="213" customWidth="1"/>
    <col min="271" max="274" width="5" style="213" customWidth="1"/>
    <col min="275" max="275" width="4.85546875" style="213" customWidth="1"/>
    <col min="276" max="512" width="9.140625" style="213"/>
    <col min="513" max="513" width="11.5703125" style="213" customWidth="1"/>
    <col min="514" max="514" width="66.140625" style="213" customWidth="1"/>
    <col min="515" max="515" width="4.5703125" style="213" customWidth="1"/>
    <col min="516" max="516" width="5" style="213" customWidth="1"/>
    <col min="517" max="519" width="6" style="213" customWidth="1"/>
    <col min="520" max="520" width="5.28515625" style="213" customWidth="1"/>
    <col min="521" max="521" width="6.140625" style="213" customWidth="1"/>
    <col min="522" max="522" width="10.28515625" style="213" customWidth="1"/>
    <col min="523" max="523" width="7.42578125" style="213" customWidth="1"/>
    <col min="524" max="524" width="7.28515625" style="213" customWidth="1"/>
    <col min="525" max="525" width="5.7109375" style="213" customWidth="1"/>
    <col min="526" max="526" width="5.140625" style="213" customWidth="1"/>
    <col min="527" max="530" width="5" style="213" customWidth="1"/>
    <col min="531" max="531" width="4.85546875" style="213" customWidth="1"/>
    <col min="532" max="768" width="9.140625" style="213"/>
    <col min="769" max="769" width="11.5703125" style="213" customWidth="1"/>
    <col min="770" max="770" width="66.140625" style="213" customWidth="1"/>
    <col min="771" max="771" width="4.5703125" style="213" customWidth="1"/>
    <col min="772" max="772" width="5" style="213" customWidth="1"/>
    <col min="773" max="775" width="6" style="213" customWidth="1"/>
    <col min="776" max="776" width="5.28515625" style="213" customWidth="1"/>
    <col min="777" max="777" width="6.140625" style="213" customWidth="1"/>
    <col min="778" max="778" width="10.28515625" style="213" customWidth="1"/>
    <col min="779" max="779" width="7.42578125" style="213" customWidth="1"/>
    <col min="780" max="780" width="7.28515625" style="213" customWidth="1"/>
    <col min="781" max="781" width="5.7109375" style="213" customWidth="1"/>
    <col min="782" max="782" width="5.140625" style="213" customWidth="1"/>
    <col min="783" max="786" width="5" style="213" customWidth="1"/>
    <col min="787" max="787" width="4.85546875" style="213" customWidth="1"/>
    <col min="788" max="1024" width="9.140625" style="213"/>
    <col min="1025" max="1025" width="11.5703125" style="213" customWidth="1"/>
    <col min="1026" max="1026" width="66.140625" style="213" customWidth="1"/>
    <col min="1027" max="1027" width="4.5703125" style="213" customWidth="1"/>
    <col min="1028" max="1028" width="5" style="213" customWidth="1"/>
    <col min="1029" max="1031" width="6" style="213" customWidth="1"/>
    <col min="1032" max="1032" width="5.28515625" style="213" customWidth="1"/>
    <col min="1033" max="1033" width="6.140625" style="213" customWidth="1"/>
    <col min="1034" max="1034" width="10.28515625" style="213" customWidth="1"/>
    <col min="1035" max="1035" width="7.42578125" style="213" customWidth="1"/>
    <col min="1036" max="1036" width="7.28515625" style="213" customWidth="1"/>
    <col min="1037" max="1037" width="5.7109375" style="213" customWidth="1"/>
    <col min="1038" max="1038" width="5.140625" style="213" customWidth="1"/>
    <col min="1039" max="1042" width="5" style="213" customWidth="1"/>
    <col min="1043" max="1043" width="4.85546875" style="213" customWidth="1"/>
    <col min="1044" max="1280" width="9.140625" style="213"/>
    <col min="1281" max="1281" width="11.5703125" style="213" customWidth="1"/>
    <col min="1282" max="1282" width="66.140625" style="213" customWidth="1"/>
    <col min="1283" max="1283" width="4.5703125" style="213" customWidth="1"/>
    <col min="1284" max="1284" width="5" style="213" customWidth="1"/>
    <col min="1285" max="1287" width="6" style="213" customWidth="1"/>
    <col min="1288" max="1288" width="5.28515625" style="213" customWidth="1"/>
    <col min="1289" max="1289" width="6.140625" style="213" customWidth="1"/>
    <col min="1290" max="1290" width="10.28515625" style="213" customWidth="1"/>
    <col min="1291" max="1291" width="7.42578125" style="213" customWidth="1"/>
    <col min="1292" max="1292" width="7.28515625" style="213" customWidth="1"/>
    <col min="1293" max="1293" width="5.7109375" style="213" customWidth="1"/>
    <col min="1294" max="1294" width="5.140625" style="213" customWidth="1"/>
    <col min="1295" max="1298" width="5" style="213" customWidth="1"/>
    <col min="1299" max="1299" width="4.85546875" style="213" customWidth="1"/>
    <col min="1300" max="1536" width="9.140625" style="213"/>
    <col min="1537" max="1537" width="11.5703125" style="213" customWidth="1"/>
    <col min="1538" max="1538" width="66.140625" style="213" customWidth="1"/>
    <col min="1539" max="1539" width="4.5703125" style="213" customWidth="1"/>
    <col min="1540" max="1540" width="5" style="213" customWidth="1"/>
    <col min="1541" max="1543" width="6" style="213" customWidth="1"/>
    <col min="1544" max="1544" width="5.28515625" style="213" customWidth="1"/>
    <col min="1545" max="1545" width="6.140625" style="213" customWidth="1"/>
    <col min="1546" max="1546" width="10.28515625" style="213" customWidth="1"/>
    <col min="1547" max="1547" width="7.42578125" style="213" customWidth="1"/>
    <col min="1548" max="1548" width="7.28515625" style="213" customWidth="1"/>
    <col min="1549" max="1549" width="5.7109375" style="213" customWidth="1"/>
    <col min="1550" max="1550" width="5.140625" style="213" customWidth="1"/>
    <col min="1551" max="1554" width="5" style="213" customWidth="1"/>
    <col min="1555" max="1555" width="4.85546875" style="213" customWidth="1"/>
    <col min="1556" max="1792" width="9.140625" style="213"/>
    <col min="1793" max="1793" width="11.5703125" style="213" customWidth="1"/>
    <col min="1794" max="1794" width="66.140625" style="213" customWidth="1"/>
    <col min="1795" max="1795" width="4.5703125" style="213" customWidth="1"/>
    <col min="1796" max="1796" width="5" style="213" customWidth="1"/>
    <col min="1797" max="1799" width="6" style="213" customWidth="1"/>
    <col min="1800" max="1800" width="5.28515625" style="213" customWidth="1"/>
    <col min="1801" max="1801" width="6.140625" style="213" customWidth="1"/>
    <col min="1802" max="1802" width="10.28515625" style="213" customWidth="1"/>
    <col min="1803" max="1803" width="7.42578125" style="213" customWidth="1"/>
    <col min="1804" max="1804" width="7.28515625" style="213" customWidth="1"/>
    <col min="1805" max="1805" width="5.7109375" style="213" customWidth="1"/>
    <col min="1806" max="1806" width="5.140625" style="213" customWidth="1"/>
    <col min="1807" max="1810" width="5" style="213" customWidth="1"/>
    <col min="1811" max="1811" width="4.85546875" style="213" customWidth="1"/>
    <col min="1812" max="2048" width="9.140625" style="213"/>
    <col min="2049" max="2049" width="11.5703125" style="213" customWidth="1"/>
    <col min="2050" max="2050" width="66.140625" style="213" customWidth="1"/>
    <col min="2051" max="2051" width="4.5703125" style="213" customWidth="1"/>
    <col min="2052" max="2052" width="5" style="213" customWidth="1"/>
    <col min="2053" max="2055" width="6" style="213" customWidth="1"/>
    <col min="2056" max="2056" width="5.28515625" style="213" customWidth="1"/>
    <col min="2057" max="2057" width="6.140625" style="213" customWidth="1"/>
    <col min="2058" max="2058" width="10.28515625" style="213" customWidth="1"/>
    <col min="2059" max="2059" width="7.42578125" style="213" customWidth="1"/>
    <col min="2060" max="2060" width="7.28515625" style="213" customWidth="1"/>
    <col min="2061" max="2061" width="5.7109375" style="213" customWidth="1"/>
    <col min="2062" max="2062" width="5.140625" style="213" customWidth="1"/>
    <col min="2063" max="2066" width="5" style="213" customWidth="1"/>
    <col min="2067" max="2067" width="4.85546875" style="213" customWidth="1"/>
    <col min="2068" max="2304" width="9.140625" style="213"/>
    <col min="2305" max="2305" width="11.5703125" style="213" customWidth="1"/>
    <col min="2306" max="2306" width="66.140625" style="213" customWidth="1"/>
    <col min="2307" max="2307" width="4.5703125" style="213" customWidth="1"/>
    <col min="2308" max="2308" width="5" style="213" customWidth="1"/>
    <col min="2309" max="2311" width="6" style="213" customWidth="1"/>
    <col min="2312" max="2312" width="5.28515625" style="213" customWidth="1"/>
    <col min="2313" max="2313" width="6.140625" style="213" customWidth="1"/>
    <col min="2314" max="2314" width="10.28515625" style="213" customWidth="1"/>
    <col min="2315" max="2315" width="7.42578125" style="213" customWidth="1"/>
    <col min="2316" max="2316" width="7.28515625" style="213" customWidth="1"/>
    <col min="2317" max="2317" width="5.7109375" style="213" customWidth="1"/>
    <col min="2318" max="2318" width="5.140625" style="213" customWidth="1"/>
    <col min="2319" max="2322" width="5" style="213" customWidth="1"/>
    <col min="2323" max="2323" width="4.85546875" style="213" customWidth="1"/>
    <col min="2324" max="2560" width="9.140625" style="213"/>
    <col min="2561" max="2561" width="11.5703125" style="213" customWidth="1"/>
    <col min="2562" max="2562" width="66.140625" style="213" customWidth="1"/>
    <col min="2563" max="2563" width="4.5703125" style="213" customWidth="1"/>
    <col min="2564" max="2564" width="5" style="213" customWidth="1"/>
    <col min="2565" max="2567" width="6" style="213" customWidth="1"/>
    <col min="2568" max="2568" width="5.28515625" style="213" customWidth="1"/>
    <col min="2569" max="2569" width="6.140625" style="213" customWidth="1"/>
    <col min="2570" max="2570" width="10.28515625" style="213" customWidth="1"/>
    <col min="2571" max="2571" width="7.42578125" style="213" customWidth="1"/>
    <col min="2572" max="2572" width="7.28515625" style="213" customWidth="1"/>
    <col min="2573" max="2573" width="5.7109375" style="213" customWidth="1"/>
    <col min="2574" max="2574" width="5.140625" style="213" customWidth="1"/>
    <col min="2575" max="2578" width="5" style="213" customWidth="1"/>
    <col min="2579" max="2579" width="4.85546875" style="213" customWidth="1"/>
    <col min="2580" max="2816" width="9.140625" style="213"/>
    <col min="2817" max="2817" width="11.5703125" style="213" customWidth="1"/>
    <col min="2818" max="2818" width="66.140625" style="213" customWidth="1"/>
    <col min="2819" max="2819" width="4.5703125" style="213" customWidth="1"/>
    <col min="2820" max="2820" width="5" style="213" customWidth="1"/>
    <col min="2821" max="2823" width="6" style="213" customWidth="1"/>
    <col min="2824" max="2824" width="5.28515625" style="213" customWidth="1"/>
    <col min="2825" max="2825" width="6.140625" style="213" customWidth="1"/>
    <col min="2826" max="2826" width="10.28515625" style="213" customWidth="1"/>
    <col min="2827" max="2827" width="7.42578125" style="213" customWidth="1"/>
    <col min="2828" max="2828" width="7.28515625" style="213" customWidth="1"/>
    <col min="2829" max="2829" width="5.7109375" style="213" customWidth="1"/>
    <col min="2830" max="2830" width="5.140625" style="213" customWidth="1"/>
    <col min="2831" max="2834" width="5" style="213" customWidth="1"/>
    <col min="2835" max="2835" width="4.85546875" style="213" customWidth="1"/>
    <col min="2836" max="3072" width="9.140625" style="213"/>
    <col min="3073" max="3073" width="11.5703125" style="213" customWidth="1"/>
    <col min="3074" max="3074" width="66.140625" style="213" customWidth="1"/>
    <col min="3075" max="3075" width="4.5703125" style="213" customWidth="1"/>
    <col min="3076" max="3076" width="5" style="213" customWidth="1"/>
    <col min="3077" max="3079" width="6" style="213" customWidth="1"/>
    <col min="3080" max="3080" width="5.28515625" style="213" customWidth="1"/>
    <col min="3081" max="3081" width="6.140625" style="213" customWidth="1"/>
    <col min="3082" max="3082" width="10.28515625" style="213" customWidth="1"/>
    <col min="3083" max="3083" width="7.42578125" style="213" customWidth="1"/>
    <col min="3084" max="3084" width="7.28515625" style="213" customWidth="1"/>
    <col min="3085" max="3085" width="5.7109375" style="213" customWidth="1"/>
    <col min="3086" max="3086" width="5.140625" style="213" customWidth="1"/>
    <col min="3087" max="3090" width="5" style="213" customWidth="1"/>
    <col min="3091" max="3091" width="4.85546875" style="213" customWidth="1"/>
    <col min="3092" max="3328" width="9.140625" style="213"/>
    <col min="3329" max="3329" width="11.5703125" style="213" customWidth="1"/>
    <col min="3330" max="3330" width="66.140625" style="213" customWidth="1"/>
    <col min="3331" max="3331" width="4.5703125" style="213" customWidth="1"/>
    <col min="3332" max="3332" width="5" style="213" customWidth="1"/>
    <col min="3333" max="3335" width="6" style="213" customWidth="1"/>
    <col min="3336" max="3336" width="5.28515625" style="213" customWidth="1"/>
    <col min="3337" max="3337" width="6.140625" style="213" customWidth="1"/>
    <col min="3338" max="3338" width="10.28515625" style="213" customWidth="1"/>
    <col min="3339" max="3339" width="7.42578125" style="213" customWidth="1"/>
    <col min="3340" max="3340" width="7.28515625" style="213" customWidth="1"/>
    <col min="3341" max="3341" width="5.7109375" style="213" customWidth="1"/>
    <col min="3342" max="3342" width="5.140625" style="213" customWidth="1"/>
    <col min="3343" max="3346" width="5" style="213" customWidth="1"/>
    <col min="3347" max="3347" width="4.85546875" style="213" customWidth="1"/>
    <col min="3348" max="3584" width="9.140625" style="213"/>
    <col min="3585" max="3585" width="11.5703125" style="213" customWidth="1"/>
    <col min="3586" max="3586" width="66.140625" style="213" customWidth="1"/>
    <col min="3587" max="3587" width="4.5703125" style="213" customWidth="1"/>
    <col min="3588" max="3588" width="5" style="213" customWidth="1"/>
    <col min="3589" max="3591" width="6" style="213" customWidth="1"/>
    <col min="3592" max="3592" width="5.28515625" style="213" customWidth="1"/>
    <col min="3593" max="3593" width="6.140625" style="213" customWidth="1"/>
    <col min="3594" max="3594" width="10.28515625" style="213" customWidth="1"/>
    <col min="3595" max="3595" width="7.42578125" style="213" customWidth="1"/>
    <col min="3596" max="3596" width="7.28515625" style="213" customWidth="1"/>
    <col min="3597" max="3597" width="5.7109375" style="213" customWidth="1"/>
    <col min="3598" max="3598" width="5.140625" style="213" customWidth="1"/>
    <col min="3599" max="3602" width="5" style="213" customWidth="1"/>
    <col min="3603" max="3603" width="4.85546875" style="213" customWidth="1"/>
    <col min="3604" max="3840" width="9.140625" style="213"/>
    <col min="3841" max="3841" width="11.5703125" style="213" customWidth="1"/>
    <col min="3842" max="3842" width="66.140625" style="213" customWidth="1"/>
    <col min="3843" max="3843" width="4.5703125" style="213" customWidth="1"/>
    <col min="3844" max="3844" width="5" style="213" customWidth="1"/>
    <col min="3845" max="3847" width="6" style="213" customWidth="1"/>
    <col min="3848" max="3848" width="5.28515625" style="213" customWidth="1"/>
    <col min="3849" max="3849" width="6.140625" style="213" customWidth="1"/>
    <col min="3850" max="3850" width="10.28515625" style="213" customWidth="1"/>
    <col min="3851" max="3851" width="7.42578125" style="213" customWidth="1"/>
    <col min="3852" max="3852" width="7.28515625" style="213" customWidth="1"/>
    <col min="3853" max="3853" width="5.7109375" style="213" customWidth="1"/>
    <col min="3854" max="3854" width="5.140625" style="213" customWidth="1"/>
    <col min="3855" max="3858" width="5" style="213" customWidth="1"/>
    <col min="3859" max="3859" width="4.85546875" style="213" customWidth="1"/>
    <col min="3860" max="4096" width="9.140625" style="213"/>
    <col min="4097" max="4097" width="11.5703125" style="213" customWidth="1"/>
    <col min="4098" max="4098" width="66.140625" style="213" customWidth="1"/>
    <col min="4099" max="4099" width="4.5703125" style="213" customWidth="1"/>
    <col min="4100" max="4100" width="5" style="213" customWidth="1"/>
    <col min="4101" max="4103" width="6" style="213" customWidth="1"/>
    <col min="4104" max="4104" width="5.28515625" style="213" customWidth="1"/>
    <col min="4105" max="4105" width="6.140625" style="213" customWidth="1"/>
    <col min="4106" max="4106" width="10.28515625" style="213" customWidth="1"/>
    <col min="4107" max="4107" width="7.42578125" style="213" customWidth="1"/>
    <col min="4108" max="4108" width="7.28515625" style="213" customWidth="1"/>
    <col min="4109" max="4109" width="5.7109375" style="213" customWidth="1"/>
    <col min="4110" max="4110" width="5.140625" style="213" customWidth="1"/>
    <col min="4111" max="4114" width="5" style="213" customWidth="1"/>
    <col min="4115" max="4115" width="4.85546875" style="213" customWidth="1"/>
    <col min="4116" max="4352" width="9.140625" style="213"/>
    <col min="4353" max="4353" width="11.5703125" style="213" customWidth="1"/>
    <col min="4354" max="4354" width="66.140625" style="213" customWidth="1"/>
    <col min="4355" max="4355" width="4.5703125" style="213" customWidth="1"/>
    <col min="4356" max="4356" width="5" style="213" customWidth="1"/>
    <col min="4357" max="4359" width="6" style="213" customWidth="1"/>
    <col min="4360" max="4360" width="5.28515625" style="213" customWidth="1"/>
    <col min="4361" max="4361" width="6.140625" style="213" customWidth="1"/>
    <col min="4362" max="4362" width="10.28515625" style="213" customWidth="1"/>
    <col min="4363" max="4363" width="7.42578125" style="213" customWidth="1"/>
    <col min="4364" max="4364" width="7.28515625" style="213" customWidth="1"/>
    <col min="4365" max="4365" width="5.7109375" style="213" customWidth="1"/>
    <col min="4366" max="4366" width="5.140625" style="213" customWidth="1"/>
    <col min="4367" max="4370" width="5" style="213" customWidth="1"/>
    <col min="4371" max="4371" width="4.85546875" style="213" customWidth="1"/>
    <col min="4372" max="4608" width="9.140625" style="213"/>
    <col min="4609" max="4609" width="11.5703125" style="213" customWidth="1"/>
    <col min="4610" max="4610" width="66.140625" style="213" customWidth="1"/>
    <col min="4611" max="4611" width="4.5703125" style="213" customWidth="1"/>
    <col min="4612" max="4612" width="5" style="213" customWidth="1"/>
    <col min="4613" max="4615" width="6" style="213" customWidth="1"/>
    <col min="4616" max="4616" width="5.28515625" style="213" customWidth="1"/>
    <col min="4617" max="4617" width="6.140625" style="213" customWidth="1"/>
    <col min="4618" max="4618" width="10.28515625" style="213" customWidth="1"/>
    <col min="4619" max="4619" width="7.42578125" style="213" customWidth="1"/>
    <col min="4620" max="4620" width="7.28515625" style="213" customWidth="1"/>
    <col min="4621" max="4621" width="5.7109375" style="213" customWidth="1"/>
    <col min="4622" max="4622" width="5.140625" style="213" customWidth="1"/>
    <col min="4623" max="4626" width="5" style="213" customWidth="1"/>
    <col min="4627" max="4627" width="4.85546875" style="213" customWidth="1"/>
    <col min="4628" max="4864" width="9.140625" style="213"/>
    <col min="4865" max="4865" width="11.5703125" style="213" customWidth="1"/>
    <col min="4866" max="4866" width="66.140625" style="213" customWidth="1"/>
    <col min="4867" max="4867" width="4.5703125" style="213" customWidth="1"/>
    <col min="4868" max="4868" width="5" style="213" customWidth="1"/>
    <col min="4869" max="4871" width="6" style="213" customWidth="1"/>
    <col min="4872" max="4872" width="5.28515625" style="213" customWidth="1"/>
    <col min="4873" max="4873" width="6.140625" style="213" customWidth="1"/>
    <col min="4874" max="4874" width="10.28515625" style="213" customWidth="1"/>
    <col min="4875" max="4875" width="7.42578125" style="213" customWidth="1"/>
    <col min="4876" max="4876" width="7.28515625" style="213" customWidth="1"/>
    <col min="4877" max="4877" width="5.7109375" style="213" customWidth="1"/>
    <col min="4878" max="4878" width="5.140625" style="213" customWidth="1"/>
    <col min="4879" max="4882" width="5" style="213" customWidth="1"/>
    <col min="4883" max="4883" width="4.85546875" style="213" customWidth="1"/>
    <col min="4884" max="5120" width="9.140625" style="213"/>
    <col min="5121" max="5121" width="11.5703125" style="213" customWidth="1"/>
    <col min="5122" max="5122" width="66.140625" style="213" customWidth="1"/>
    <col min="5123" max="5123" width="4.5703125" style="213" customWidth="1"/>
    <col min="5124" max="5124" width="5" style="213" customWidth="1"/>
    <col min="5125" max="5127" width="6" style="213" customWidth="1"/>
    <col min="5128" max="5128" width="5.28515625" style="213" customWidth="1"/>
    <col min="5129" max="5129" width="6.140625" style="213" customWidth="1"/>
    <col min="5130" max="5130" width="10.28515625" style="213" customWidth="1"/>
    <col min="5131" max="5131" width="7.42578125" style="213" customWidth="1"/>
    <col min="5132" max="5132" width="7.28515625" style="213" customWidth="1"/>
    <col min="5133" max="5133" width="5.7109375" style="213" customWidth="1"/>
    <col min="5134" max="5134" width="5.140625" style="213" customWidth="1"/>
    <col min="5135" max="5138" width="5" style="213" customWidth="1"/>
    <col min="5139" max="5139" width="4.85546875" style="213" customWidth="1"/>
    <col min="5140" max="5376" width="9.140625" style="213"/>
    <col min="5377" max="5377" width="11.5703125" style="213" customWidth="1"/>
    <col min="5378" max="5378" width="66.140625" style="213" customWidth="1"/>
    <col min="5379" max="5379" width="4.5703125" style="213" customWidth="1"/>
    <col min="5380" max="5380" width="5" style="213" customWidth="1"/>
    <col min="5381" max="5383" width="6" style="213" customWidth="1"/>
    <col min="5384" max="5384" width="5.28515625" style="213" customWidth="1"/>
    <col min="5385" max="5385" width="6.140625" style="213" customWidth="1"/>
    <col min="5386" max="5386" width="10.28515625" style="213" customWidth="1"/>
    <col min="5387" max="5387" width="7.42578125" style="213" customWidth="1"/>
    <col min="5388" max="5388" width="7.28515625" style="213" customWidth="1"/>
    <col min="5389" max="5389" width="5.7109375" style="213" customWidth="1"/>
    <col min="5390" max="5390" width="5.140625" style="213" customWidth="1"/>
    <col min="5391" max="5394" width="5" style="213" customWidth="1"/>
    <col min="5395" max="5395" width="4.85546875" style="213" customWidth="1"/>
    <col min="5396" max="5632" width="9.140625" style="213"/>
    <col min="5633" max="5633" width="11.5703125" style="213" customWidth="1"/>
    <col min="5634" max="5634" width="66.140625" style="213" customWidth="1"/>
    <col min="5635" max="5635" width="4.5703125" style="213" customWidth="1"/>
    <col min="5636" max="5636" width="5" style="213" customWidth="1"/>
    <col min="5637" max="5639" width="6" style="213" customWidth="1"/>
    <col min="5640" max="5640" width="5.28515625" style="213" customWidth="1"/>
    <col min="5641" max="5641" width="6.140625" style="213" customWidth="1"/>
    <col min="5642" max="5642" width="10.28515625" style="213" customWidth="1"/>
    <col min="5643" max="5643" width="7.42578125" style="213" customWidth="1"/>
    <col min="5644" max="5644" width="7.28515625" style="213" customWidth="1"/>
    <col min="5645" max="5645" width="5.7109375" style="213" customWidth="1"/>
    <col min="5646" max="5646" width="5.140625" style="213" customWidth="1"/>
    <col min="5647" max="5650" width="5" style="213" customWidth="1"/>
    <col min="5651" max="5651" width="4.85546875" style="213" customWidth="1"/>
    <col min="5652" max="5888" width="9.140625" style="213"/>
    <col min="5889" max="5889" width="11.5703125" style="213" customWidth="1"/>
    <col min="5890" max="5890" width="66.140625" style="213" customWidth="1"/>
    <col min="5891" max="5891" width="4.5703125" style="213" customWidth="1"/>
    <col min="5892" max="5892" width="5" style="213" customWidth="1"/>
    <col min="5893" max="5895" width="6" style="213" customWidth="1"/>
    <col min="5896" max="5896" width="5.28515625" style="213" customWidth="1"/>
    <col min="5897" max="5897" width="6.140625" style="213" customWidth="1"/>
    <col min="5898" max="5898" width="10.28515625" style="213" customWidth="1"/>
    <col min="5899" max="5899" width="7.42578125" style="213" customWidth="1"/>
    <col min="5900" max="5900" width="7.28515625" style="213" customWidth="1"/>
    <col min="5901" max="5901" width="5.7109375" style="213" customWidth="1"/>
    <col min="5902" max="5902" width="5.140625" style="213" customWidth="1"/>
    <col min="5903" max="5906" width="5" style="213" customWidth="1"/>
    <col min="5907" max="5907" width="4.85546875" style="213" customWidth="1"/>
    <col min="5908" max="6144" width="9.140625" style="213"/>
    <col min="6145" max="6145" width="11.5703125" style="213" customWidth="1"/>
    <col min="6146" max="6146" width="66.140625" style="213" customWidth="1"/>
    <col min="6147" max="6147" width="4.5703125" style="213" customWidth="1"/>
    <col min="6148" max="6148" width="5" style="213" customWidth="1"/>
    <col min="6149" max="6151" width="6" style="213" customWidth="1"/>
    <col min="6152" max="6152" width="5.28515625" style="213" customWidth="1"/>
    <col min="6153" max="6153" width="6.140625" style="213" customWidth="1"/>
    <col min="6154" max="6154" width="10.28515625" style="213" customWidth="1"/>
    <col min="6155" max="6155" width="7.42578125" style="213" customWidth="1"/>
    <col min="6156" max="6156" width="7.28515625" style="213" customWidth="1"/>
    <col min="6157" max="6157" width="5.7109375" style="213" customWidth="1"/>
    <col min="6158" max="6158" width="5.140625" style="213" customWidth="1"/>
    <col min="6159" max="6162" width="5" style="213" customWidth="1"/>
    <col min="6163" max="6163" width="4.85546875" style="213" customWidth="1"/>
    <col min="6164" max="6400" width="9.140625" style="213"/>
    <col min="6401" max="6401" width="11.5703125" style="213" customWidth="1"/>
    <col min="6402" max="6402" width="66.140625" style="213" customWidth="1"/>
    <col min="6403" max="6403" width="4.5703125" style="213" customWidth="1"/>
    <col min="6404" max="6404" width="5" style="213" customWidth="1"/>
    <col min="6405" max="6407" width="6" style="213" customWidth="1"/>
    <col min="6408" max="6408" width="5.28515625" style="213" customWidth="1"/>
    <col min="6409" max="6409" width="6.140625" style="213" customWidth="1"/>
    <col min="6410" max="6410" width="10.28515625" style="213" customWidth="1"/>
    <col min="6411" max="6411" width="7.42578125" style="213" customWidth="1"/>
    <col min="6412" max="6412" width="7.28515625" style="213" customWidth="1"/>
    <col min="6413" max="6413" width="5.7109375" style="213" customWidth="1"/>
    <col min="6414" max="6414" width="5.140625" style="213" customWidth="1"/>
    <col min="6415" max="6418" width="5" style="213" customWidth="1"/>
    <col min="6419" max="6419" width="4.85546875" style="213" customWidth="1"/>
    <col min="6420" max="6656" width="9.140625" style="213"/>
    <col min="6657" max="6657" width="11.5703125" style="213" customWidth="1"/>
    <col min="6658" max="6658" width="66.140625" style="213" customWidth="1"/>
    <col min="6659" max="6659" width="4.5703125" style="213" customWidth="1"/>
    <col min="6660" max="6660" width="5" style="213" customWidth="1"/>
    <col min="6661" max="6663" width="6" style="213" customWidth="1"/>
    <col min="6664" max="6664" width="5.28515625" style="213" customWidth="1"/>
    <col min="6665" max="6665" width="6.140625" style="213" customWidth="1"/>
    <col min="6666" max="6666" width="10.28515625" style="213" customWidth="1"/>
    <col min="6667" max="6667" width="7.42578125" style="213" customWidth="1"/>
    <col min="6668" max="6668" width="7.28515625" style="213" customWidth="1"/>
    <col min="6669" max="6669" width="5.7109375" style="213" customWidth="1"/>
    <col min="6670" max="6670" width="5.140625" style="213" customWidth="1"/>
    <col min="6671" max="6674" width="5" style="213" customWidth="1"/>
    <col min="6675" max="6675" width="4.85546875" style="213" customWidth="1"/>
    <col min="6676" max="6912" width="9.140625" style="213"/>
    <col min="6913" max="6913" width="11.5703125" style="213" customWidth="1"/>
    <col min="6914" max="6914" width="66.140625" style="213" customWidth="1"/>
    <col min="6915" max="6915" width="4.5703125" style="213" customWidth="1"/>
    <col min="6916" max="6916" width="5" style="213" customWidth="1"/>
    <col min="6917" max="6919" width="6" style="213" customWidth="1"/>
    <col min="6920" max="6920" width="5.28515625" style="213" customWidth="1"/>
    <col min="6921" max="6921" width="6.140625" style="213" customWidth="1"/>
    <col min="6922" max="6922" width="10.28515625" style="213" customWidth="1"/>
    <col min="6923" max="6923" width="7.42578125" style="213" customWidth="1"/>
    <col min="6924" max="6924" width="7.28515625" style="213" customWidth="1"/>
    <col min="6925" max="6925" width="5.7109375" style="213" customWidth="1"/>
    <col min="6926" max="6926" width="5.140625" style="213" customWidth="1"/>
    <col min="6927" max="6930" width="5" style="213" customWidth="1"/>
    <col min="6931" max="6931" width="4.85546875" style="213" customWidth="1"/>
    <col min="6932" max="7168" width="9.140625" style="213"/>
    <col min="7169" max="7169" width="11.5703125" style="213" customWidth="1"/>
    <col min="7170" max="7170" width="66.140625" style="213" customWidth="1"/>
    <col min="7171" max="7171" width="4.5703125" style="213" customWidth="1"/>
    <col min="7172" max="7172" width="5" style="213" customWidth="1"/>
    <col min="7173" max="7175" width="6" style="213" customWidth="1"/>
    <col min="7176" max="7176" width="5.28515625" style="213" customWidth="1"/>
    <col min="7177" max="7177" width="6.140625" style="213" customWidth="1"/>
    <col min="7178" max="7178" width="10.28515625" style="213" customWidth="1"/>
    <col min="7179" max="7179" width="7.42578125" style="213" customWidth="1"/>
    <col min="7180" max="7180" width="7.28515625" style="213" customWidth="1"/>
    <col min="7181" max="7181" width="5.7109375" style="213" customWidth="1"/>
    <col min="7182" max="7182" width="5.140625" style="213" customWidth="1"/>
    <col min="7183" max="7186" width="5" style="213" customWidth="1"/>
    <col min="7187" max="7187" width="4.85546875" style="213" customWidth="1"/>
    <col min="7188" max="7424" width="9.140625" style="213"/>
    <col min="7425" max="7425" width="11.5703125" style="213" customWidth="1"/>
    <col min="7426" max="7426" width="66.140625" style="213" customWidth="1"/>
    <col min="7427" max="7427" width="4.5703125" style="213" customWidth="1"/>
    <col min="7428" max="7428" width="5" style="213" customWidth="1"/>
    <col min="7429" max="7431" width="6" style="213" customWidth="1"/>
    <col min="7432" max="7432" width="5.28515625" style="213" customWidth="1"/>
    <col min="7433" max="7433" width="6.140625" style="213" customWidth="1"/>
    <col min="7434" max="7434" width="10.28515625" style="213" customWidth="1"/>
    <col min="7435" max="7435" width="7.42578125" style="213" customWidth="1"/>
    <col min="7436" max="7436" width="7.28515625" style="213" customWidth="1"/>
    <col min="7437" max="7437" width="5.7109375" style="213" customWidth="1"/>
    <col min="7438" max="7438" width="5.140625" style="213" customWidth="1"/>
    <col min="7439" max="7442" width="5" style="213" customWidth="1"/>
    <col min="7443" max="7443" width="4.85546875" style="213" customWidth="1"/>
    <col min="7444" max="7680" width="9.140625" style="213"/>
    <col min="7681" max="7681" width="11.5703125" style="213" customWidth="1"/>
    <col min="7682" max="7682" width="66.140625" style="213" customWidth="1"/>
    <col min="7683" max="7683" width="4.5703125" style="213" customWidth="1"/>
    <col min="7684" max="7684" width="5" style="213" customWidth="1"/>
    <col min="7685" max="7687" width="6" style="213" customWidth="1"/>
    <col min="7688" max="7688" width="5.28515625" style="213" customWidth="1"/>
    <col min="7689" max="7689" width="6.140625" style="213" customWidth="1"/>
    <col min="7690" max="7690" width="10.28515625" style="213" customWidth="1"/>
    <col min="7691" max="7691" width="7.42578125" style="213" customWidth="1"/>
    <col min="7692" max="7692" width="7.28515625" style="213" customWidth="1"/>
    <col min="7693" max="7693" width="5.7109375" style="213" customWidth="1"/>
    <col min="7694" max="7694" width="5.140625" style="213" customWidth="1"/>
    <col min="7695" max="7698" width="5" style="213" customWidth="1"/>
    <col min="7699" max="7699" width="4.85546875" style="213" customWidth="1"/>
    <col min="7700" max="7936" width="9.140625" style="213"/>
    <col min="7937" max="7937" width="11.5703125" style="213" customWidth="1"/>
    <col min="7938" max="7938" width="66.140625" style="213" customWidth="1"/>
    <col min="7939" max="7939" width="4.5703125" style="213" customWidth="1"/>
    <col min="7940" max="7940" width="5" style="213" customWidth="1"/>
    <col min="7941" max="7943" width="6" style="213" customWidth="1"/>
    <col min="7944" max="7944" width="5.28515625" style="213" customWidth="1"/>
    <col min="7945" max="7945" width="6.140625" style="213" customWidth="1"/>
    <col min="7946" max="7946" width="10.28515625" style="213" customWidth="1"/>
    <col min="7947" max="7947" width="7.42578125" style="213" customWidth="1"/>
    <col min="7948" max="7948" width="7.28515625" style="213" customWidth="1"/>
    <col min="7949" max="7949" width="5.7109375" style="213" customWidth="1"/>
    <col min="7950" max="7950" width="5.140625" style="213" customWidth="1"/>
    <col min="7951" max="7954" width="5" style="213" customWidth="1"/>
    <col min="7955" max="7955" width="4.85546875" style="213" customWidth="1"/>
    <col min="7956" max="8192" width="9.140625" style="213"/>
    <col min="8193" max="8193" width="11.5703125" style="213" customWidth="1"/>
    <col min="8194" max="8194" width="66.140625" style="213" customWidth="1"/>
    <col min="8195" max="8195" width="4.5703125" style="213" customWidth="1"/>
    <col min="8196" max="8196" width="5" style="213" customWidth="1"/>
    <col min="8197" max="8199" width="6" style="213" customWidth="1"/>
    <col min="8200" max="8200" width="5.28515625" style="213" customWidth="1"/>
    <col min="8201" max="8201" width="6.140625" style="213" customWidth="1"/>
    <col min="8202" max="8202" width="10.28515625" style="213" customWidth="1"/>
    <col min="8203" max="8203" width="7.42578125" style="213" customWidth="1"/>
    <col min="8204" max="8204" width="7.28515625" style="213" customWidth="1"/>
    <col min="8205" max="8205" width="5.7109375" style="213" customWidth="1"/>
    <col min="8206" max="8206" width="5.140625" style="213" customWidth="1"/>
    <col min="8207" max="8210" width="5" style="213" customWidth="1"/>
    <col min="8211" max="8211" width="4.85546875" style="213" customWidth="1"/>
    <col min="8212" max="8448" width="9.140625" style="213"/>
    <col min="8449" max="8449" width="11.5703125" style="213" customWidth="1"/>
    <col min="8450" max="8450" width="66.140625" style="213" customWidth="1"/>
    <col min="8451" max="8451" width="4.5703125" style="213" customWidth="1"/>
    <col min="8452" max="8452" width="5" style="213" customWidth="1"/>
    <col min="8453" max="8455" width="6" style="213" customWidth="1"/>
    <col min="8456" max="8456" width="5.28515625" style="213" customWidth="1"/>
    <col min="8457" max="8457" width="6.140625" style="213" customWidth="1"/>
    <col min="8458" max="8458" width="10.28515625" style="213" customWidth="1"/>
    <col min="8459" max="8459" width="7.42578125" style="213" customWidth="1"/>
    <col min="8460" max="8460" width="7.28515625" style="213" customWidth="1"/>
    <col min="8461" max="8461" width="5.7109375" style="213" customWidth="1"/>
    <col min="8462" max="8462" width="5.140625" style="213" customWidth="1"/>
    <col min="8463" max="8466" width="5" style="213" customWidth="1"/>
    <col min="8467" max="8467" width="4.85546875" style="213" customWidth="1"/>
    <col min="8468" max="8704" width="9.140625" style="213"/>
    <col min="8705" max="8705" width="11.5703125" style="213" customWidth="1"/>
    <col min="8706" max="8706" width="66.140625" style="213" customWidth="1"/>
    <col min="8707" max="8707" width="4.5703125" style="213" customWidth="1"/>
    <col min="8708" max="8708" width="5" style="213" customWidth="1"/>
    <col min="8709" max="8711" width="6" style="213" customWidth="1"/>
    <col min="8712" max="8712" width="5.28515625" style="213" customWidth="1"/>
    <col min="8713" max="8713" width="6.140625" style="213" customWidth="1"/>
    <col min="8714" max="8714" width="10.28515625" style="213" customWidth="1"/>
    <col min="8715" max="8715" width="7.42578125" style="213" customWidth="1"/>
    <col min="8716" max="8716" width="7.28515625" style="213" customWidth="1"/>
    <col min="8717" max="8717" width="5.7109375" style="213" customWidth="1"/>
    <col min="8718" max="8718" width="5.140625" style="213" customWidth="1"/>
    <col min="8719" max="8722" width="5" style="213" customWidth="1"/>
    <col min="8723" max="8723" width="4.85546875" style="213" customWidth="1"/>
    <col min="8724" max="8960" width="9.140625" style="213"/>
    <col min="8961" max="8961" width="11.5703125" style="213" customWidth="1"/>
    <col min="8962" max="8962" width="66.140625" style="213" customWidth="1"/>
    <col min="8963" max="8963" width="4.5703125" style="213" customWidth="1"/>
    <col min="8964" max="8964" width="5" style="213" customWidth="1"/>
    <col min="8965" max="8967" width="6" style="213" customWidth="1"/>
    <col min="8968" max="8968" width="5.28515625" style="213" customWidth="1"/>
    <col min="8969" max="8969" width="6.140625" style="213" customWidth="1"/>
    <col min="8970" max="8970" width="10.28515625" style="213" customWidth="1"/>
    <col min="8971" max="8971" width="7.42578125" style="213" customWidth="1"/>
    <col min="8972" max="8972" width="7.28515625" style="213" customWidth="1"/>
    <col min="8973" max="8973" width="5.7109375" style="213" customWidth="1"/>
    <col min="8974" max="8974" width="5.140625" style="213" customWidth="1"/>
    <col min="8975" max="8978" width="5" style="213" customWidth="1"/>
    <col min="8979" max="8979" width="4.85546875" style="213" customWidth="1"/>
    <col min="8980" max="9216" width="9.140625" style="213"/>
    <col min="9217" max="9217" width="11.5703125" style="213" customWidth="1"/>
    <col min="9218" max="9218" width="66.140625" style="213" customWidth="1"/>
    <col min="9219" max="9219" width="4.5703125" style="213" customWidth="1"/>
    <col min="9220" max="9220" width="5" style="213" customWidth="1"/>
    <col min="9221" max="9223" width="6" style="213" customWidth="1"/>
    <col min="9224" max="9224" width="5.28515625" style="213" customWidth="1"/>
    <col min="9225" max="9225" width="6.140625" style="213" customWidth="1"/>
    <col min="9226" max="9226" width="10.28515625" style="213" customWidth="1"/>
    <col min="9227" max="9227" width="7.42578125" style="213" customWidth="1"/>
    <col min="9228" max="9228" width="7.28515625" style="213" customWidth="1"/>
    <col min="9229" max="9229" width="5.7109375" style="213" customWidth="1"/>
    <col min="9230" max="9230" width="5.140625" style="213" customWidth="1"/>
    <col min="9231" max="9234" width="5" style="213" customWidth="1"/>
    <col min="9235" max="9235" width="4.85546875" style="213" customWidth="1"/>
    <col min="9236" max="9472" width="9.140625" style="213"/>
    <col min="9473" max="9473" width="11.5703125" style="213" customWidth="1"/>
    <col min="9474" max="9474" width="66.140625" style="213" customWidth="1"/>
    <col min="9475" max="9475" width="4.5703125" style="213" customWidth="1"/>
    <col min="9476" max="9476" width="5" style="213" customWidth="1"/>
    <col min="9477" max="9479" width="6" style="213" customWidth="1"/>
    <col min="9480" max="9480" width="5.28515625" style="213" customWidth="1"/>
    <col min="9481" max="9481" width="6.140625" style="213" customWidth="1"/>
    <col min="9482" max="9482" width="10.28515625" style="213" customWidth="1"/>
    <col min="9483" max="9483" width="7.42578125" style="213" customWidth="1"/>
    <col min="9484" max="9484" width="7.28515625" style="213" customWidth="1"/>
    <col min="9485" max="9485" width="5.7109375" style="213" customWidth="1"/>
    <col min="9486" max="9486" width="5.140625" style="213" customWidth="1"/>
    <col min="9487" max="9490" width="5" style="213" customWidth="1"/>
    <col min="9491" max="9491" width="4.85546875" style="213" customWidth="1"/>
    <col min="9492" max="9728" width="9.140625" style="213"/>
    <col min="9729" max="9729" width="11.5703125" style="213" customWidth="1"/>
    <col min="9730" max="9730" width="66.140625" style="213" customWidth="1"/>
    <col min="9731" max="9731" width="4.5703125" style="213" customWidth="1"/>
    <col min="9732" max="9732" width="5" style="213" customWidth="1"/>
    <col min="9733" max="9735" width="6" style="213" customWidth="1"/>
    <col min="9736" max="9736" width="5.28515625" style="213" customWidth="1"/>
    <col min="9737" max="9737" width="6.140625" style="213" customWidth="1"/>
    <col min="9738" max="9738" width="10.28515625" style="213" customWidth="1"/>
    <col min="9739" max="9739" width="7.42578125" style="213" customWidth="1"/>
    <col min="9740" max="9740" width="7.28515625" style="213" customWidth="1"/>
    <col min="9741" max="9741" width="5.7109375" style="213" customWidth="1"/>
    <col min="9742" max="9742" width="5.140625" style="213" customWidth="1"/>
    <col min="9743" max="9746" width="5" style="213" customWidth="1"/>
    <col min="9747" max="9747" width="4.85546875" style="213" customWidth="1"/>
    <col min="9748" max="9984" width="9.140625" style="213"/>
    <col min="9985" max="9985" width="11.5703125" style="213" customWidth="1"/>
    <col min="9986" max="9986" width="66.140625" style="213" customWidth="1"/>
    <col min="9987" max="9987" width="4.5703125" style="213" customWidth="1"/>
    <col min="9988" max="9988" width="5" style="213" customWidth="1"/>
    <col min="9989" max="9991" width="6" style="213" customWidth="1"/>
    <col min="9992" max="9992" width="5.28515625" style="213" customWidth="1"/>
    <col min="9993" max="9993" width="6.140625" style="213" customWidth="1"/>
    <col min="9994" max="9994" width="10.28515625" style="213" customWidth="1"/>
    <col min="9995" max="9995" width="7.42578125" style="213" customWidth="1"/>
    <col min="9996" max="9996" width="7.28515625" style="213" customWidth="1"/>
    <col min="9997" max="9997" width="5.7109375" style="213" customWidth="1"/>
    <col min="9998" max="9998" width="5.140625" style="213" customWidth="1"/>
    <col min="9999" max="10002" width="5" style="213" customWidth="1"/>
    <col min="10003" max="10003" width="4.85546875" style="213" customWidth="1"/>
    <col min="10004" max="10240" width="9.140625" style="213"/>
    <col min="10241" max="10241" width="11.5703125" style="213" customWidth="1"/>
    <col min="10242" max="10242" width="66.140625" style="213" customWidth="1"/>
    <col min="10243" max="10243" width="4.5703125" style="213" customWidth="1"/>
    <col min="10244" max="10244" width="5" style="213" customWidth="1"/>
    <col min="10245" max="10247" width="6" style="213" customWidth="1"/>
    <col min="10248" max="10248" width="5.28515625" style="213" customWidth="1"/>
    <col min="10249" max="10249" width="6.140625" style="213" customWidth="1"/>
    <col min="10250" max="10250" width="10.28515625" style="213" customWidth="1"/>
    <col min="10251" max="10251" width="7.42578125" style="213" customWidth="1"/>
    <col min="10252" max="10252" width="7.28515625" style="213" customWidth="1"/>
    <col min="10253" max="10253" width="5.7109375" style="213" customWidth="1"/>
    <col min="10254" max="10254" width="5.140625" style="213" customWidth="1"/>
    <col min="10255" max="10258" width="5" style="213" customWidth="1"/>
    <col min="10259" max="10259" width="4.85546875" style="213" customWidth="1"/>
    <col min="10260" max="10496" width="9.140625" style="213"/>
    <col min="10497" max="10497" width="11.5703125" style="213" customWidth="1"/>
    <col min="10498" max="10498" width="66.140625" style="213" customWidth="1"/>
    <col min="10499" max="10499" width="4.5703125" style="213" customWidth="1"/>
    <col min="10500" max="10500" width="5" style="213" customWidth="1"/>
    <col min="10501" max="10503" width="6" style="213" customWidth="1"/>
    <col min="10504" max="10504" width="5.28515625" style="213" customWidth="1"/>
    <col min="10505" max="10505" width="6.140625" style="213" customWidth="1"/>
    <col min="10506" max="10506" width="10.28515625" style="213" customWidth="1"/>
    <col min="10507" max="10507" width="7.42578125" style="213" customWidth="1"/>
    <col min="10508" max="10508" width="7.28515625" style="213" customWidth="1"/>
    <col min="10509" max="10509" width="5.7109375" style="213" customWidth="1"/>
    <col min="10510" max="10510" width="5.140625" style="213" customWidth="1"/>
    <col min="10511" max="10514" width="5" style="213" customWidth="1"/>
    <col min="10515" max="10515" width="4.85546875" style="213" customWidth="1"/>
    <col min="10516" max="10752" width="9.140625" style="213"/>
    <col min="10753" max="10753" width="11.5703125" style="213" customWidth="1"/>
    <col min="10754" max="10754" width="66.140625" style="213" customWidth="1"/>
    <col min="10755" max="10755" width="4.5703125" style="213" customWidth="1"/>
    <col min="10756" max="10756" width="5" style="213" customWidth="1"/>
    <col min="10757" max="10759" width="6" style="213" customWidth="1"/>
    <col min="10760" max="10760" width="5.28515625" style="213" customWidth="1"/>
    <col min="10761" max="10761" width="6.140625" style="213" customWidth="1"/>
    <col min="10762" max="10762" width="10.28515625" style="213" customWidth="1"/>
    <col min="10763" max="10763" width="7.42578125" style="213" customWidth="1"/>
    <col min="10764" max="10764" width="7.28515625" style="213" customWidth="1"/>
    <col min="10765" max="10765" width="5.7109375" style="213" customWidth="1"/>
    <col min="10766" max="10766" width="5.140625" style="213" customWidth="1"/>
    <col min="10767" max="10770" width="5" style="213" customWidth="1"/>
    <col min="10771" max="10771" width="4.85546875" style="213" customWidth="1"/>
    <col min="10772" max="11008" width="9.140625" style="213"/>
    <col min="11009" max="11009" width="11.5703125" style="213" customWidth="1"/>
    <col min="11010" max="11010" width="66.140625" style="213" customWidth="1"/>
    <col min="11011" max="11011" width="4.5703125" style="213" customWidth="1"/>
    <col min="11012" max="11012" width="5" style="213" customWidth="1"/>
    <col min="11013" max="11015" width="6" style="213" customWidth="1"/>
    <col min="11016" max="11016" width="5.28515625" style="213" customWidth="1"/>
    <col min="11017" max="11017" width="6.140625" style="213" customWidth="1"/>
    <col min="11018" max="11018" width="10.28515625" style="213" customWidth="1"/>
    <col min="11019" max="11019" width="7.42578125" style="213" customWidth="1"/>
    <col min="11020" max="11020" width="7.28515625" style="213" customWidth="1"/>
    <col min="11021" max="11021" width="5.7109375" style="213" customWidth="1"/>
    <col min="11022" max="11022" width="5.140625" style="213" customWidth="1"/>
    <col min="11023" max="11026" width="5" style="213" customWidth="1"/>
    <col min="11027" max="11027" width="4.85546875" style="213" customWidth="1"/>
    <col min="11028" max="11264" width="9.140625" style="213"/>
    <col min="11265" max="11265" width="11.5703125" style="213" customWidth="1"/>
    <col min="11266" max="11266" width="66.140625" style="213" customWidth="1"/>
    <col min="11267" max="11267" width="4.5703125" style="213" customWidth="1"/>
    <col min="11268" max="11268" width="5" style="213" customWidth="1"/>
    <col min="11269" max="11271" width="6" style="213" customWidth="1"/>
    <col min="11272" max="11272" width="5.28515625" style="213" customWidth="1"/>
    <col min="11273" max="11273" width="6.140625" style="213" customWidth="1"/>
    <col min="11274" max="11274" width="10.28515625" style="213" customWidth="1"/>
    <col min="11275" max="11275" width="7.42578125" style="213" customWidth="1"/>
    <col min="11276" max="11276" width="7.28515625" style="213" customWidth="1"/>
    <col min="11277" max="11277" width="5.7109375" style="213" customWidth="1"/>
    <col min="11278" max="11278" width="5.140625" style="213" customWidth="1"/>
    <col min="11279" max="11282" width="5" style="213" customWidth="1"/>
    <col min="11283" max="11283" width="4.85546875" style="213" customWidth="1"/>
    <col min="11284" max="11520" width="9.140625" style="213"/>
    <col min="11521" max="11521" width="11.5703125" style="213" customWidth="1"/>
    <col min="11522" max="11522" width="66.140625" style="213" customWidth="1"/>
    <col min="11523" max="11523" width="4.5703125" style="213" customWidth="1"/>
    <col min="11524" max="11524" width="5" style="213" customWidth="1"/>
    <col min="11525" max="11527" width="6" style="213" customWidth="1"/>
    <col min="11528" max="11528" width="5.28515625" style="213" customWidth="1"/>
    <col min="11529" max="11529" width="6.140625" style="213" customWidth="1"/>
    <col min="11530" max="11530" width="10.28515625" style="213" customWidth="1"/>
    <col min="11531" max="11531" width="7.42578125" style="213" customWidth="1"/>
    <col min="11532" max="11532" width="7.28515625" style="213" customWidth="1"/>
    <col min="11533" max="11533" width="5.7109375" style="213" customWidth="1"/>
    <col min="11534" max="11534" width="5.140625" style="213" customWidth="1"/>
    <col min="11535" max="11538" width="5" style="213" customWidth="1"/>
    <col min="11539" max="11539" width="4.85546875" style="213" customWidth="1"/>
    <col min="11540" max="11776" width="9.140625" style="213"/>
    <col min="11777" max="11777" width="11.5703125" style="213" customWidth="1"/>
    <col min="11778" max="11778" width="66.140625" style="213" customWidth="1"/>
    <col min="11779" max="11779" width="4.5703125" style="213" customWidth="1"/>
    <col min="11780" max="11780" width="5" style="213" customWidth="1"/>
    <col min="11781" max="11783" width="6" style="213" customWidth="1"/>
    <col min="11784" max="11784" width="5.28515625" style="213" customWidth="1"/>
    <col min="11785" max="11785" width="6.140625" style="213" customWidth="1"/>
    <col min="11786" max="11786" width="10.28515625" style="213" customWidth="1"/>
    <col min="11787" max="11787" width="7.42578125" style="213" customWidth="1"/>
    <col min="11788" max="11788" width="7.28515625" style="213" customWidth="1"/>
    <col min="11789" max="11789" width="5.7109375" style="213" customWidth="1"/>
    <col min="11790" max="11790" width="5.140625" style="213" customWidth="1"/>
    <col min="11791" max="11794" width="5" style="213" customWidth="1"/>
    <col min="11795" max="11795" width="4.85546875" style="213" customWidth="1"/>
    <col min="11796" max="12032" width="9.140625" style="213"/>
    <col min="12033" max="12033" width="11.5703125" style="213" customWidth="1"/>
    <col min="12034" max="12034" width="66.140625" style="213" customWidth="1"/>
    <col min="12035" max="12035" width="4.5703125" style="213" customWidth="1"/>
    <col min="12036" max="12036" width="5" style="213" customWidth="1"/>
    <col min="12037" max="12039" width="6" style="213" customWidth="1"/>
    <col min="12040" max="12040" width="5.28515625" style="213" customWidth="1"/>
    <col min="12041" max="12041" width="6.140625" style="213" customWidth="1"/>
    <col min="12042" max="12042" width="10.28515625" style="213" customWidth="1"/>
    <col min="12043" max="12043" width="7.42578125" style="213" customWidth="1"/>
    <col min="12044" max="12044" width="7.28515625" style="213" customWidth="1"/>
    <col min="12045" max="12045" width="5.7109375" style="213" customWidth="1"/>
    <col min="12046" max="12046" width="5.140625" style="213" customWidth="1"/>
    <col min="12047" max="12050" width="5" style="213" customWidth="1"/>
    <col min="12051" max="12051" width="4.85546875" style="213" customWidth="1"/>
    <col min="12052" max="12288" width="9.140625" style="213"/>
    <col min="12289" max="12289" width="11.5703125" style="213" customWidth="1"/>
    <col min="12290" max="12290" width="66.140625" style="213" customWidth="1"/>
    <col min="12291" max="12291" width="4.5703125" style="213" customWidth="1"/>
    <col min="12292" max="12292" width="5" style="213" customWidth="1"/>
    <col min="12293" max="12295" width="6" style="213" customWidth="1"/>
    <col min="12296" max="12296" width="5.28515625" style="213" customWidth="1"/>
    <col min="12297" max="12297" width="6.140625" style="213" customWidth="1"/>
    <col min="12298" max="12298" width="10.28515625" style="213" customWidth="1"/>
    <col min="12299" max="12299" width="7.42578125" style="213" customWidth="1"/>
    <col min="12300" max="12300" width="7.28515625" style="213" customWidth="1"/>
    <col min="12301" max="12301" width="5.7109375" style="213" customWidth="1"/>
    <col min="12302" max="12302" width="5.140625" style="213" customWidth="1"/>
    <col min="12303" max="12306" width="5" style="213" customWidth="1"/>
    <col min="12307" max="12307" width="4.85546875" style="213" customWidth="1"/>
    <col min="12308" max="12544" width="9.140625" style="213"/>
    <col min="12545" max="12545" width="11.5703125" style="213" customWidth="1"/>
    <col min="12546" max="12546" width="66.140625" style="213" customWidth="1"/>
    <col min="12547" max="12547" width="4.5703125" style="213" customWidth="1"/>
    <col min="12548" max="12548" width="5" style="213" customWidth="1"/>
    <col min="12549" max="12551" width="6" style="213" customWidth="1"/>
    <col min="12552" max="12552" width="5.28515625" style="213" customWidth="1"/>
    <col min="12553" max="12553" width="6.140625" style="213" customWidth="1"/>
    <col min="12554" max="12554" width="10.28515625" style="213" customWidth="1"/>
    <col min="12555" max="12555" width="7.42578125" style="213" customWidth="1"/>
    <col min="12556" max="12556" width="7.28515625" style="213" customWidth="1"/>
    <col min="12557" max="12557" width="5.7109375" style="213" customWidth="1"/>
    <col min="12558" max="12558" width="5.140625" style="213" customWidth="1"/>
    <col min="12559" max="12562" width="5" style="213" customWidth="1"/>
    <col min="12563" max="12563" width="4.85546875" style="213" customWidth="1"/>
    <col min="12564" max="12800" width="9.140625" style="213"/>
    <col min="12801" max="12801" width="11.5703125" style="213" customWidth="1"/>
    <col min="12802" max="12802" width="66.140625" style="213" customWidth="1"/>
    <col min="12803" max="12803" width="4.5703125" style="213" customWidth="1"/>
    <col min="12804" max="12804" width="5" style="213" customWidth="1"/>
    <col min="12805" max="12807" width="6" style="213" customWidth="1"/>
    <col min="12808" max="12808" width="5.28515625" style="213" customWidth="1"/>
    <col min="12809" max="12809" width="6.140625" style="213" customWidth="1"/>
    <col min="12810" max="12810" width="10.28515625" style="213" customWidth="1"/>
    <col min="12811" max="12811" width="7.42578125" style="213" customWidth="1"/>
    <col min="12812" max="12812" width="7.28515625" style="213" customWidth="1"/>
    <col min="12813" max="12813" width="5.7109375" style="213" customWidth="1"/>
    <col min="12814" max="12814" width="5.140625" style="213" customWidth="1"/>
    <col min="12815" max="12818" width="5" style="213" customWidth="1"/>
    <col min="12819" max="12819" width="4.85546875" style="213" customWidth="1"/>
    <col min="12820" max="13056" width="9.140625" style="213"/>
    <col min="13057" max="13057" width="11.5703125" style="213" customWidth="1"/>
    <col min="13058" max="13058" width="66.140625" style="213" customWidth="1"/>
    <col min="13059" max="13059" width="4.5703125" style="213" customWidth="1"/>
    <col min="13060" max="13060" width="5" style="213" customWidth="1"/>
    <col min="13061" max="13063" width="6" style="213" customWidth="1"/>
    <col min="13064" max="13064" width="5.28515625" style="213" customWidth="1"/>
    <col min="13065" max="13065" width="6.140625" style="213" customWidth="1"/>
    <col min="13066" max="13066" width="10.28515625" style="213" customWidth="1"/>
    <col min="13067" max="13067" width="7.42578125" style="213" customWidth="1"/>
    <col min="13068" max="13068" width="7.28515625" style="213" customWidth="1"/>
    <col min="13069" max="13069" width="5.7109375" style="213" customWidth="1"/>
    <col min="13070" max="13070" width="5.140625" style="213" customWidth="1"/>
    <col min="13071" max="13074" width="5" style="213" customWidth="1"/>
    <col min="13075" max="13075" width="4.85546875" style="213" customWidth="1"/>
    <col min="13076" max="13312" width="9.140625" style="213"/>
    <col min="13313" max="13313" width="11.5703125" style="213" customWidth="1"/>
    <col min="13314" max="13314" width="66.140625" style="213" customWidth="1"/>
    <col min="13315" max="13315" width="4.5703125" style="213" customWidth="1"/>
    <col min="13316" max="13316" width="5" style="213" customWidth="1"/>
    <col min="13317" max="13319" width="6" style="213" customWidth="1"/>
    <col min="13320" max="13320" width="5.28515625" style="213" customWidth="1"/>
    <col min="13321" max="13321" width="6.140625" style="213" customWidth="1"/>
    <col min="13322" max="13322" width="10.28515625" style="213" customWidth="1"/>
    <col min="13323" max="13323" width="7.42578125" style="213" customWidth="1"/>
    <col min="13324" max="13324" width="7.28515625" style="213" customWidth="1"/>
    <col min="13325" max="13325" width="5.7109375" style="213" customWidth="1"/>
    <col min="13326" max="13326" width="5.140625" style="213" customWidth="1"/>
    <col min="13327" max="13330" width="5" style="213" customWidth="1"/>
    <col min="13331" max="13331" width="4.85546875" style="213" customWidth="1"/>
    <col min="13332" max="13568" width="9.140625" style="213"/>
    <col min="13569" max="13569" width="11.5703125" style="213" customWidth="1"/>
    <col min="13570" max="13570" width="66.140625" style="213" customWidth="1"/>
    <col min="13571" max="13571" width="4.5703125" style="213" customWidth="1"/>
    <col min="13572" max="13572" width="5" style="213" customWidth="1"/>
    <col min="13573" max="13575" width="6" style="213" customWidth="1"/>
    <col min="13576" max="13576" width="5.28515625" style="213" customWidth="1"/>
    <col min="13577" max="13577" width="6.140625" style="213" customWidth="1"/>
    <col min="13578" max="13578" width="10.28515625" style="213" customWidth="1"/>
    <col min="13579" max="13579" width="7.42578125" style="213" customWidth="1"/>
    <col min="13580" max="13580" width="7.28515625" style="213" customWidth="1"/>
    <col min="13581" max="13581" width="5.7109375" style="213" customWidth="1"/>
    <col min="13582" max="13582" width="5.140625" style="213" customWidth="1"/>
    <col min="13583" max="13586" width="5" style="213" customWidth="1"/>
    <col min="13587" max="13587" width="4.85546875" style="213" customWidth="1"/>
    <col min="13588" max="13824" width="9.140625" style="213"/>
    <col min="13825" max="13825" width="11.5703125" style="213" customWidth="1"/>
    <col min="13826" max="13826" width="66.140625" style="213" customWidth="1"/>
    <col min="13827" max="13827" width="4.5703125" style="213" customWidth="1"/>
    <col min="13828" max="13828" width="5" style="213" customWidth="1"/>
    <col min="13829" max="13831" width="6" style="213" customWidth="1"/>
    <col min="13832" max="13832" width="5.28515625" style="213" customWidth="1"/>
    <col min="13833" max="13833" width="6.140625" style="213" customWidth="1"/>
    <col min="13834" max="13834" width="10.28515625" style="213" customWidth="1"/>
    <col min="13835" max="13835" width="7.42578125" style="213" customWidth="1"/>
    <col min="13836" max="13836" width="7.28515625" style="213" customWidth="1"/>
    <col min="13837" max="13837" width="5.7109375" style="213" customWidth="1"/>
    <col min="13838" max="13838" width="5.140625" style="213" customWidth="1"/>
    <col min="13839" max="13842" width="5" style="213" customWidth="1"/>
    <col min="13843" max="13843" width="4.85546875" style="213" customWidth="1"/>
    <col min="13844" max="14080" width="9.140625" style="213"/>
    <col min="14081" max="14081" width="11.5703125" style="213" customWidth="1"/>
    <col min="14082" max="14082" width="66.140625" style="213" customWidth="1"/>
    <col min="14083" max="14083" width="4.5703125" style="213" customWidth="1"/>
    <col min="14084" max="14084" width="5" style="213" customWidth="1"/>
    <col min="14085" max="14087" width="6" style="213" customWidth="1"/>
    <col min="14088" max="14088" width="5.28515625" style="213" customWidth="1"/>
    <col min="14089" max="14089" width="6.140625" style="213" customWidth="1"/>
    <col min="14090" max="14090" width="10.28515625" style="213" customWidth="1"/>
    <col min="14091" max="14091" width="7.42578125" style="213" customWidth="1"/>
    <col min="14092" max="14092" width="7.28515625" style="213" customWidth="1"/>
    <col min="14093" max="14093" width="5.7109375" style="213" customWidth="1"/>
    <col min="14094" max="14094" width="5.140625" style="213" customWidth="1"/>
    <col min="14095" max="14098" width="5" style="213" customWidth="1"/>
    <col min="14099" max="14099" width="4.85546875" style="213" customWidth="1"/>
    <col min="14100" max="14336" width="9.140625" style="213"/>
    <col min="14337" max="14337" width="11.5703125" style="213" customWidth="1"/>
    <col min="14338" max="14338" width="66.140625" style="213" customWidth="1"/>
    <col min="14339" max="14339" width="4.5703125" style="213" customWidth="1"/>
    <col min="14340" max="14340" width="5" style="213" customWidth="1"/>
    <col min="14341" max="14343" width="6" style="213" customWidth="1"/>
    <col min="14344" max="14344" width="5.28515625" style="213" customWidth="1"/>
    <col min="14345" max="14345" width="6.140625" style="213" customWidth="1"/>
    <col min="14346" max="14346" width="10.28515625" style="213" customWidth="1"/>
    <col min="14347" max="14347" width="7.42578125" style="213" customWidth="1"/>
    <col min="14348" max="14348" width="7.28515625" style="213" customWidth="1"/>
    <col min="14349" max="14349" width="5.7109375" style="213" customWidth="1"/>
    <col min="14350" max="14350" width="5.140625" style="213" customWidth="1"/>
    <col min="14351" max="14354" width="5" style="213" customWidth="1"/>
    <col min="14355" max="14355" width="4.85546875" style="213" customWidth="1"/>
    <col min="14356" max="14592" width="9.140625" style="213"/>
    <col min="14593" max="14593" width="11.5703125" style="213" customWidth="1"/>
    <col min="14594" max="14594" width="66.140625" style="213" customWidth="1"/>
    <col min="14595" max="14595" width="4.5703125" style="213" customWidth="1"/>
    <col min="14596" max="14596" width="5" style="213" customWidth="1"/>
    <col min="14597" max="14599" width="6" style="213" customWidth="1"/>
    <col min="14600" max="14600" width="5.28515625" style="213" customWidth="1"/>
    <col min="14601" max="14601" width="6.140625" style="213" customWidth="1"/>
    <col min="14602" max="14602" width="10.28515625" style="213" customWidth="1"/>
    <col min="14603" max="14603" width="7.42578125" style="213" customWidth="1"/>
    <col min="14604" max="14604" width="7.28515625" style="213" customWidth="1"/>
    <col min="14605" max="14605" width="5.7109375" style="213" customWidth="1"/>
    <col min="14606" max="14606" width="5.140625" style="213" customWidth="1"/>
    <col min="14607" max="14610" width="5" style="213" customWidth="1"/>
    <col min="14611" max="14611" width="4.85546875" style="213" customWidth="1"/>
    <col min="14612" max="14848" width="9.140625" style="213"/>
    <col min="14849" max="14849" width="11.5703125" style="213" customWidth="1"/>
    <col min="14850" max="14850" width="66.140625" style="213" customWidth="1"/>
    <col min="14851" max="14851" width="4.5703125" style="213" customWidth="1"/>
    <col min="14852" max="14852" width="5" style="213" customWidth="1"/>
    <col min="14853" max="14855" width="6" style="213" customWidth="1"/>
    <col min="14856" max="14856" width="5.28515625" style="213" customWidth="1"/>
    <col min="14857" max="14857" width="6.140625" style="213" customWidth="1"/>
    <col min="14858" max="14858" width="10.28515625" style="213" customWidth="1"/>
    <col min="14859" max="14859" width="7.42578125" style="213" customWidth="1"/>
    <col min="14860" max="14860" width="7.28515625" style="213" customWidth="1"/>
    <col min="14861" max="14861" width="5.7109375" style="213" customWidth="1"/>
    <col min="14862" max="14862" width="5.140625" style="213" customWidth="1"/>
    <col min="14863" max="14866" width="5" style="213" customWidth="1"/>
    <col min="14867" max="14867" width="4.85546875" style="213" customWidth="1"/>
    <col min="14868" max="15104" width="9.140625" style="213"/>
    <col min="15105" max="15105" width="11.5703125" style="213" customWidth="1"/>
    <col min="15106" max="15106" width="66.140625" style="213" customWidth="1"/>
    <col min="15107" max="15107" width="4.5703125" style="213" customWidth="1"/>
    <col min="15108" max="15108" width="5" style="213" customWidth="1"/>
    <col min="15109" max="15111" width="6" style="213" customWidth="1"/>
    <col min="15112" max="15112" width="5.28515625" style="213" customWidth="1"/>
    <col min="15113" max="15113" width="6.140625" style="213" customWidth="1"/>
    <col min="15114" max="15114" width="10.28515625" style="213" customWidth="1"/>
    <col min="15115" max="15115" width="7.42578125" style="213" customWidth="1"/>
    <col min="15116" max="15116" width="7.28515625" style="213" customWidth="1"/>
    <col min="15117" max="15117" width="5.7109375" style="213" customWidth="1"/>
    <col min="15118" max="15118" width="5.140625" style="213" customWidth="1"/>
    <col min="15119" max="15122" width="5" style="213" customWidth="1"/>
    <col min="15123" max="15123" width="4.85546875" style="213" customWidth="1"/>
    <col min="15124" max="15360" width="9.140625" style="213"/>
    <col min="15361" max="15361" width="11.5703125" style="213" customWidth="1"/>
    <col min="15362" max="15362" width="66.140625" style="213" customWidth="1"/>
    <col min="15363" max="15363" width="4.5703125" style="213" customWidth="1"/>
    <col min="15364" max="15364" width="5" style="213" customWidth="1"/>
    <col min="15365" max="15367" width="6" style="213" customWidth="1"/>
    <col min="15368" max="15368" width="5.28515625" style="213" customWidth="1"/>
    <col min="15369" max="15369" width="6.140625" style="213" customWidth="1"/>
    <col min="15370" max="15370" width="10.28515625" style="213" customWidth="1"/>
    <col min="15371" max="15371" width="7.42578125" style="213" customWidth="1"/>
    <col min="15372" max="15372" width="7.28515625" style="213" customWidth="1"/>
    <col min="15373" max="15373" width="5.7109375" style="213" customWidth="1"/>
    <col min="15374" max="15374" width="5.140625" style="213" customWidth="1"/>
    <col min="15375" max="15378" width="5" style="213" customWidth="1"/>
    <col min="15379" max="15379" width="4.85546875" style="213" customWidth="1"/>
    <col min="15380" max="15616" width="9.140625" style="213"/>
    <col min="15617" max="15617" width="11.5703125" style="213" customWidth="1"/>
    <col min="15618" max="15618" width="66.140625" style="213" customWidth="1"/>
    <col min="15619" max="15619" width="4.5703125" style="213" customWidth="1"/>
    <col min="15620" max="15620" width="5" style="213" customWidth="1"/>
    <col min="15621" max="15623" width="6" style="213" customWidth="1"/>
    <col min="15624" max="15624" width="5.28515625" style="213" customWidth="1"/>
    <col min="15625" max="15625" width="6.140625" style="213" customWidth="1"/>
    <col min="15626" max="15626" width="10.28515625" style="213" customWidth="1"/>
    <col min="15627" max="15627" width="7.42578125" style="213" customWidth="1"/>
    <col min="15628" max="15628" width="7.28515625" style="213" customWidth="1"/>
    <col min="15629" max="15629" width="5.7109375" style="213" customWidth="1"/>
    <col min="15630" max="15630" width="5.140625" style="213" customWidth="1"/>
    <col min="15631" max="15634" width="5" style="213" customWidth="1"/>
    <col min="15635" max="15635" width="4.85546875" style="213" customWidth="1"/>
    <col min="15636" max="15872" width="9.140625" style="213"/>
    <col min="15873" max="15873" width="11.5703125" style="213" customWidth="1"/>
    <col min="15874" max="15874" width="66.140625" style="213" customWidth="1"/>
    <col min="15875" max="15875" width="4.5703125" style="213" customWidth="1"/>
    <col min="15876" max="15876" width="5" style="213" customWidth="1"/>
    <col min="15877" max="15879" width="6" style="213" customWidth="1"/>
    <col min="15880" max="15880" width="5.28515625" style="213" customWidth="1"/>
    <col min="15881" max="15881" width="6.140625" style="213" customWidth="1"/>
    <col min="15882" max="15882" width="10.28515625" style="213" customWidth="1"/>
    <col min="15883" max="15883" width="7.42578125" style="213" customWidth="1"/>
    <col min="15884" max="15884" width="7.28515625" style="213" customWidth="1"/>
    <col min="15885" max="15885" width="5.7109375" style="213" customWidth="1"/>
    <col min="15886" max="15886" width="5.140625" style="213" customWidth="1"/>
    <col min="15887" max="15890" width="5" style="213" customWidth="1"/>
    <col min="15891" max="15891" width="4.85546875" style="213" customWidth="1"/>
    <col min="15892" max="16128" width="9.140625" style="213"/>
    <col min="16129" max="16129" width="11.5703125" style="213" customWidth="1"/>
    <col min="16130" max="16130" width="66.140625" style="213" customWidth="1"/>
    <col min="16131" max="16131" width="4.5703125" style="213" customWidth="1"/>
    <col min="16132" max="16132" width="5" style="213" customWidth="1"/>
    <col min="16133" max="16135" width="6" style="213" customWidth="1"/>
    <col min="16136" max="16136" width="5.28515625" style="213" customWidth="1"/>
    <col min="16137" max="16137" width="6.140625" style="213" customWidth="1"/>
    <col min="16138" max="16138" width="10.28515625" style="213" customWidth="1"/>
    <col min="16139" max="16139" width="7.42578125" style="213" customWidth="1"/>
    <col min="16140" max="16140" width="7.28515625" style="213" customWidth="1"/>
    <col min="16141" max="16141" width="5.7109375" style="213" customWidth="1"/>
    <col min="16142" max="16142" width="5.140625" style="213" customWidth="1"/>
    <col min="16143" max="16146" width="5" style="213" customWidth="1"/>
    <col min="16147" max="16147" width="4.85546875" style="213" customWidth="1"/>
    <col min="16148" max="16384" width="9.140625" style="213"/>
  </cols>
  <sheetData>
    <row r="1" spans="1:19" s="1" customFormat="1" ht="24" customHeight="1" thickBot="1" x14ac:dyDescent="0.3">
      <c r="A1" s="244" t="s">
        <v>130</v>
      </c>
      <c r="B1" s="245"/>
      <c r="C1" s="245"/>
      <c r="D1" s="245"/>
      <c r="E1" s="245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</row>
    <row r="2" spans="1:19" s="1" customFormat="1" ht="46.5" customHeight="1" thickBot="1" x14ac:dyDescent="0.3">
      <c r="A2" s="225" t="s">
        <v>0</v>
      </c>
      <c r="B2" s="247" t="s">
        <v>1</v>
      </c>
      <c r="C2" s="226" t="s">
        <v>2</v>
      </c>
      <c r="D2" s="226"/>
      <c r="E2" s="249"/>
      <c r="F2" s="2"/>
      <c r="G2" s="250" t="s">
        <v>3</v>
      </c>
      <c r="H2" s="251"/>
      <c r="I2" s="251"/>
      <c r="J2" s="252"/>
      <c r="K2" s="253" t="s">
        <v>4</v>
      </c>
      <c r="L2" s="220"/>
      <c r="M2" s="220"/>
      <c r="N2" s="220"/>
      <c r="O2" s="220"/>
      <c r="P2" s="220"/>
      <c r="Q2" s="220"/>
      <c r="R2" s="220"/>
      <c r="S2" s="254"/>
    </row>
    <row r="3" spans="1:19" s="1" customFormat="1" ht="30" customHeight="1" thickBot="1" x14ac:dyDescent="0.3">
      <c r="A3" s="225"/>
      <c r="B3" s="248"/>
      <c r="C3" s="232" t="s">
        <v>5</v>
      </c>
      <c r="D3" s="232" t="s">
        <v>6</v>
      </c>
      <c r="E3" s="228" t="s">
        <v>7</v>
      </c>
      <c r="F3" s="255" t="s">
        <v>8</v>
      </c>
      <c r="G3" s="231" t="s">
        <v>9</v>
      </c>
      <c r="H3" s="232" t="s">
        <v>10</v>
      </c>
      <c r="I3" s="226" t="s">
        <v>11</v>
      </c>
      <c r="J3" s="233"/>
      <c r="K3" s="234" t="s">
        <v>12</v>
      </c>
      <c r="L3" s="235"/>
      <c r="M3" s="235"/>
      <c r="N3" s="236" t="s">
        <v>13</v>
      </c>
      <c r="O3" s="237"/>
      <c r="P3" s="237"/>
      <c r="Q3" s="236" t="s">
        <v>14</v>
      </c>
      <c r="R3" s="237"/>
      <c r="S3" s="238"/>
    </row>
    <row r="4" spans="1:19" s="1" customFormat="1" ht="16.5" customHeight="1" x14ac:dyDescent="0.25">
      <c r="A4" s="225"/>
      <c r="B4" s="248"/>
      <c r="C4" s="232"/>
      <c r="D4" s="232"/>
      <c r="E4" s="228"/>
      <c r="F4" s="256"/>
      <c r="G4" s="231"/>
      <c r="H4" s="232"/>
      <c r="I4" s="232" t="s">
        <v>15</v>
      </c>
      <c r="J4" s="239" t="s">
        <v>16</v>
      </c>
      <c r="K4" s="3" t="s">
        <v>17</v>
      </c>
      <c r="L4" s="4" t="s">
        <v>18</v>
      </c>
      <c r="M4" s="240" t="s">
        <v>19</v>
      </c>
      <c r="N4" s="5" t="s">
        <v>20</v>
      </c>
      <c r="O4" s="6" t="s">
        <v>21</v>
      </c>
      <c r="P4" s="242" t="s">
        <v>19</v>
      </c>
      <c r="Q4" s="5" t="s">
        <v>22</v>
      </c>
      <c r="R4" s="6" t="s">
        <v>23</v>
      </c>
      <c r="S4" s="216" t="s">
        <v>19</v>
      </c>
    </row>
    <row r="5" spans="1:19" s="1" customFormat="1" ht="66.75" customHeight="1" thickBot="1" x14ac:dyDescent="0.3">
      <c r="A5" s="225"/>
      <c r="B5" s="248"/>
      <c r="C5" s="232"/>
      <c r="D5" s="232"/>
      <c r="E5" s="228"/>
      <c r="F5" s="257"/>
      <c r="G5" s="231"/>
      <c r="H5" s="232"/>
      <c r="I5" s="232"/>
      <c r="J5" s="239"/>
      <c r="K5" s="7" t="s">
        <v>24</v>
      </c>
      <c r="L5" s="8" t="s">
        <v>25</v>
      </c>
      <c r="M5" s="241"/>
      <c r="N5" s="9" t="s">
        <v>24</v>
      </c>
      <c r="O5" s="10" t="s">
        <v>25</v>
      </c>
      <c r="P5" s="243"/>
      <c r="Q5" s="9" t="s">
        <v>24</v>
      </c>
      <c r="R5" s="10" t="s">
        <v>26</v>
      </c>
      <c r="S5" s="217"/>
    </row>
    <row r="6" spans="1:19" s="1" customFormat="1" ht="16.5" customHeight="1" thickBot="1" x14ac:dyDescent="0.3">
      <c r="A6" s="11" t="s">
        <v>27</v>
      </c>
      <c r="B6" s="11" t="s">
        <v>28</v>
      </c>
      <c r="C6" s="12"/>
      <c r="D6" s="13"/>
      <c r="E6" s="14"/>
      <c r="F6" s="15"/>
      <c r="G6" s="16">
        <f t="shared" ref="G6:S6" si="0">SUM(G7,G15,G17,G23,G26)</f>
        <v>3118</v>
      </c>
      <c r="H6" s="17">
        <f t="shared" si="0"/>
        <v>1040</v>
      </c>
      <c r="I6" s="17">
        <f t="shared" si="0"/>
        <v>2078</v>
      </c>
      <c r="J6" s="18">
        <f t="shared" si="0"/>
        <v>1236</v>
      </c>
      <c r="K6" s="19">
        <f t="shared" si="0"/>
        <v>580</v>
      </c>
      <c r="L6" s="20">
        <f t="shared" si="0"/>
        <v>566</v>
      </c>
      <c r="M6" s="21">
        <f t="shared" si="0"/>
        <v>1168</v>
      </c>
      <c r="N6" s="16">
        <f t="shared" si="0"/>
        <v>310</v>
      </c>
      <c r="O6" s="18">
        <f t="shared" si="0"/>
        <v>358</v>
      </c>
      <c r="P6" s="22">
        <f t="shared" si="0"/>
        <v>668</v>
      </c>
      <c r="Q6" s="16">
        <f t="shared" si="0"/>
        <v>122</v>
      </c>
      <c r="R6" s="18">
        <f t="shared" si="0"/>
        <v>88</v>
      </c>
      <c r="S6" s="23">
        <f t="shared" si="0"/>
        <v>210</v>
      </c>
    </row>
    <row r="7" spans="1:19" s="1" customFormat="1" ht="15.75" customHeight="1" thickBot="1" x14ac:dyDescent="0.3">
      <c r="A7" s="24" t="s">
        <v>29</v>
      </c>
      <c r="B7" s="11" t="s">
        <v>30</v>
      </c>
      <c r="C7" s="25"/>
      <c r="D7" s="26"/>
      <c r="E7" s="27"/>
      <c r="F7" s="28"/>
      <c r="G7" s="29">
        <f>SUM(G8:G14)</f>
        <v>1310</v>
      </c>
      <c r="H7" s="30">
        <f t="shared" ref="H7:S7" si="1">SUM(H8:H14)</f>
        <v>434</v>
      </c>
      <c r="I7" s="30">
        <f>SUM(I8:I14)</f>
        <v>876</v>
      </c>
      <c r="J7" s="31">
        <f t="shared" si="1"/>
        <v>626</v>
      </c>
      <c r="K7" s="32">
        <f t="shared" si="1"/>
        <v>238</v>
      </c>
      <c r="L7" s="33">
        <f t="shared" si="1"/>
        <v>232</v>
      </c>
      <c r="M7" s="34">
        <f t="shared" si="1"/>
        <v>470</v>
      </c>
      <c r="N7" s="29">
        <f t="shared" si="1"/>
        <v>184</v>
      </c>
      <c r="O7" s="31">
        <f t="shared" si="1"/>
        <v>188</v>
      </c>
      <c r="P7" s="35">
        <f t="shared" si="1"/>
        <v>372</v>
      </c>
      <c r="Q7" s="29">
        <f t="shared" si="1"/>
        <v>34</v>
      </c>
      <c r="R7" s="31">
        <f t="shared" si="1"/>
        <v>0</v>
      </c>
      <c r="S7" s="36">
        <f t="shared" si="1"/>
        <v>34</v>
      </c>
    </row>
    <row r="8" spans="1:19" s="1" customFormat="1" ht="14.25" customHeight="1" x14ac:dyDescent="0.25">
      <c r="A8" s="37" t="s">
        <v>31</v>
      </c>
      <c r="B8" s="38" t="s">
        <v>131</v>
      </c>
      <c r="C8" s="39"/>
      <c r="D8" s="40"/>
      <c r="E8" s="41">
        <v>2</v>
      </c>
      <c r="F8" s="2">
        <v>7</v>
      </c>
      <c r="G8" s="42">
        <v>171</v>
      </c>
      <c r="H8" s="43">
        <v>57</v>
      </c>
      <c r="I8" s="43">
        <f t="shared" ref="I8:I14" si="2">SUM(M8,P8,S8)</f>
        <v>114</v>
      </c>
      <c r="J8" s="41">
        <v>60</v>
      </c>
      <c r="K8" s="44">
        <v>68</v>
      </c>
      <c r="L8" s="45">
        <v>46</v>
      </c>
      <c r="M8" s="46">
        <f t="shared" ref="M8:M14" si="3">SUM(K8,L8)</f>
        <v>114</v>
      </c>
      <c r="N8" s="47"/>
      <c r="O8" s="41"/>
      <c r="P8" s="48">
        <f t="shared" ref="P8:P14" si="4">SUM(N8,O8)</f>
        <v>0</v>
      </c>
      <c r="Q8" s="42"/>
      <c r="R8" s="49"/>
      <c r="S8" s="50">
        <f t="shared" ref="S8:S14" si="5">SUM(Q8,R8)</f>
        <v>0</v>
      </c>
    </row>
    <row r="9" spans="1:19" s="1" customFormat="1" ht="14.25" customHeight="1" x14ac:dyDescent="0.25">
      <c r="A9" s="50" t="s">
        <v>32</v>
      </c>
      <c r="B9" s="51" t="s">
        <v>132</v>
      </c>
      <c r="C9" s="39"/>
      <c r="D9" s="40">
        <v>2.4</v>
      </c>
      <c r="E9" s="41"/>
      <c r="F9" s="2">
        <v>7</v>
      </c>
      <c r="G9" s="42">
        <v>257</v>
      </c>
      <c r="H9" s="43">
        <v>85</v>
      </c>
      <c r="I9" s="43">
        <f t="shared" si="2"/>
        <v>172</v>
      </c>
      <c r="J9" s="41">
        <v>140</v>
      </c>
      <c r="K9" s="44">
        <v>34</v>
      </c>
      <c r="L9" s="45">
        <v>24</v>
      </c>
      <c r="M9" s="46">
        <f t="shared" si="3"/>
        <v>58</v>
      </c>
      <c r="N9" s="47">
        <v>62</v>
      </c>
      <c r="O9" s="41">
        <v>52</v>
      </c>
      <c r="P9" s="48">
        <f t="shared" si="4"/>
        <v>114</v>
      </c>
      <c r="Q9" s="42"/>
      <c r="R9" s="49"/>
      <c r="S9" s="50">
        <f t="shared" si="5"/>
        <v>0</v>
      </c>
    </row>
    <row r="10" spans="1:19" s="1" customFormat="1" x14ac:dyDescent="0.25">
      <c r="A10" s="52" t="s">
        <v>33</v>
      </c>
      <c r="B10" s="38" t="s">
        <v>133</v>
      </c>
      <c r="C10" s="53"/>
      <c r="D10" s="54">
        <v>4</v>
      </c>
      <c r="E10" s="10"/>
      <c r="F10" s="55">
        <v>5</v>
      </c>
      <c r="G10" s="56">
        <v>260</v>
      </c>
      <c r="H10" s="57">
        <v>86</v>
      </c>
      <c r="I10" s="57">
        <v>174</v>
      </c>
      <c r="J10" s="10">
        <v>140</v>
      </c>
      <c r="K10" s="7">
        <v>34</v>
      </c>
      <c r="L10" s="8">
        <v>48</v>
      </c>
      <c r="M10" s="58">
        <f t="shared" si="3"/>
        <v>82</v>
      </c>
      <c r="N10" s="9">
        <v>56</v>
      </c>
      <c r="O10" s="10">
        <v>36</v>
      </c>
      <c r="P10" s="59">
        <f t="shared" si="4"/>
        <v>92</v>
      </c>
      <c r="Q10" s="56"/>
      <c r="R10" s="60"/>
      <c r="S10" s="52">
        <f t="shared" si="5"/>
        <v>0</v>
      </c>
    </row>
    <row r="11" spans="1:19" s="1" customFormat="1" x14ac:dyDescent="0.25">
      <c r="A11" s="52" t="s">
        <v>34</v>
      </c>
      <c r="B11" s="38" t="s">
        <v>134</v>
      </c>
      <c r="C11" s="53"/>
      <c r="D11" s="54">
        <v>4</v>
      </c>
      <c r="E11" s="10"/>
      <c r="F11" s="55">
        <v>5</v>
      </c>
      <c r="G11" s="56">
        <v>203</v>
      </c>
      <c r="H11" s="57">
        <v>67</v>
      </c>
      <c r="I11" s="57">
        <v>136</v>
      </c>
      <c r="J11" s="10">
        <v>50</v>
      </c>
      <c r="K11" s="7">
        <v>34</v>
      </c>
      <c r="L11" s="8">
        <v>42</v>
      </c>
      <c r="M11" s="58">
        <f t="shared" si="3"/>
        <v>76</v>
      </c>
      <c r="N11" s="9">
        <v>32</v>
      </c>
      <c r="O11" s="10">
        <v>28</v>
      </c>
      <c r="P11" s="59">
        <f t="shared" si="4"/>
        <v>60</v>
      </c>
      <c r="Q11" s="56"/>
      <c r="R11" s="60"/>
      <c r="S11" s="52">
        <f t="shared" si="5"/>
        <v>0</v>
      </c>
    </row>
    <row r="12" spans="1:19" s="1" customFormat="1" x14ac:dyDescent="0.25">
      <c r="A12" s="52" t="s">
        <v>35</v>
      </c>
      <c r="B12" s="38" t="s">
        <v>105</v>
      </c>
      <c r="C12" s="53">
        <v>2.4</v>
      </c>
      <c r="D12" s="54">
        <v>5</v>
      </c>
      <c r="E12" s="10"/>
      <c r="F12" s="55">
        <v>2</v>
      </c>
      <c r="G12" s="56">
        <v>257</v>
      </c>
      <c r="H12" s="57">
        <v>85</v>
      </c>
      <c r="I12" s="57">
        <f t="shared" si="2"/>
        <v>172</v>
      </c>
      <c r="J12" s="10">
        <v>168</v>
      </c>
      <c r="K12" s="7">
        <v>34</v>
      </c>
      <c r="L12" s="8">
        <v>34</v>
      </c>
      <c r="M12" s="58">
        <f t="shared" si="3"/>
        <v>68</v>
      </c>
      <c r="N12" s="9">
        <v>34</v>
      </c>
      <c r="O12" s="10">
        <v>36</v>
      </c>
      <c r="P12" s="59">
        <f t="shared" si="4"/>
        <v>70</v>
      </c>
      <c r="Q12" s="56">
        <v>34</v>
      </c>
      <c r="R12" s="60"/>
      <c r="S12" s="52">
        <f t="shared" si="5"/>
        <v>34</v>
      </c>
    </row>
    <row r="13" spans="1:19" s="1" customFormat="1" x14ac:dyDescent="0.25">
      <c r="A13" s="52" t="s">
        <v>36</v>
      </c>
      <c r="B13" s="61" t="s">
        <v>135</v>
      </c>
      <c r="C13" s="62"/>
      <c r="D13" s="63">
        <v>2</v>
      </c>
      <c r="E13" s="64"/>
      <c r="F13" s="65">
        <v>2</v>
      </c>
      <c r="G13" s="66">
        <v>108</v>
      </c>
      <c r="H13" s="67">
        <v>36</v>
      </c>
      <c r="I13" s="67">
        <f t="shared" si="2"/>
        <v>72</v>
      </c>
      <c r="J13" s="64">
        <v>50</v>
      </c>
      <c r="K13" s="68">
        <v>34</v>
      </c>
      <c r="L13" s="69">
        <v>38</v>
      </c>
      <c r="M13" s="70">
        <f t="shared" si="3"/>
        <v>72</v>
      </c>
      <c r="N13" s="71"/>
      <c r="O13" s="64"/>
      <c r="P13" s="72">
        <f t="shared" si="4"/>
        <v>0</v>
      </c>
      <c r="Q13" s="71"/>
      <c r="R13" s="73"/>
      <c r="S13" s="74">
        <f t="shared" si="5"/>
        <v>0</v>
      </c>
    </row>
    <row r="14" spans="1:19" s="1" customFormat="1" ht="12.75" customHeight="1" thickBot="1" x14ac:dyDescent="0.3">
      <c r="A14" s="52" t="s">
        <v>37</v>
      </c>
      <c r="B14" s="75" t="s">
        <v>38</v>
      </c>
      <c r="C14" s="53">
        <v>4</v>
      </c>
      <c r="D14" s="54"/>
      <c r="E14" s="10"/>
      <c r="F14" s="55">
        <v>2</v>
      </c>
      <c r="G14" s="56">
        <v>54</v>
      </c>
      <c r="H14" s="57">
        <v>18</v>
      </c>
      <c r="I14" s="57">
        <f t="shared" si="2"/>
        <v>36</v>
      </c>
      <c r="J14" s="10">
        <v>18</v>
      </c>
      <c r="K14" s="7"/>
      <c r="L14" s="8"/>
      <c r="M14" s="58">
        <f t="shared" si="3"/>
        <v>0</v>
      </c>
      <c r="N14" s="9">
        <v>0</v>
      </c>
      <c r="O14" s="10">
        <v>36</v>
      </c>
      <c r="P14" s="59">
        <f t="shared" si="4"/>
        <v>36</v>
      </c>
      <c r="Q14" s="56"/>
      <c r="R14" s="60"/>
      <c r="S14" s="52">
        <f t="shared" si="5"/>
        <v>0</v>
      </c>
    </row>
    <row r="15" spans="1:19" s="1" customFormat="1" ht="11.25" customHeight="1" thickBot="1" x14ac:dyDescent="0.3">
      <c r="A15" s="24" t="s">
        <v>39</v>
      </c>
      <c r="B15" s="11" t="s">
        <v>40</v>
      </c>
      <c r="C15" s="76"/>
      <c r="D15" s="77"/>
      <c r="E15" s="78"/>
      <c r="F15" s="79"/>
      <c r="G15" s="29">
        <f>SUM(G16)</f>
        <v>432</v>
      </c>
      <c r="H15" s="30">
        <f t="shared" ref="H15:S15" si="6">SUM(H16)</f>
        <v>144</v>
      </c>
      <c r="I15" s="30">
        <f t="shared" si="6"/>
        <v>288</v>
      </c>
      <c r="J15" s="31">
        <f t="shared" si="6"/>
        <v>200</v>
      </c>
      <c r="K15" s="32">
        <f t="shared" si="6"/>
        <v>34</v>
      </c>
      <c r="L15" s="33">
        <f t="shared" si="6"/>
        <v>70</v>
      </c>
      <c r="M15" s="34">
        <f t="shared" si="6"/>
        <v>158</v>
      </c>
      <c r="N15" s="29">
        <f t="shared" si="6"/>
        <v>66</v>
      </c>
      <c r="O15" s="31">
        <f t="shared" si="6"/>
        <v>64</v>
      </c>
      <c r="P15" s="35">
        <f t="shared" si="6"/>
        <v>130</v>
      </c>
      <c r="Q15" s="29">
        <f t="shared" si="6"/>
        <v>0</v>
      </c>
      <c r="R15" s="31">
        <f t="shared" si="6"/>
        <v>0</v>
      </c>
      <c r="S15" s="36">
        <f t="shared" si="6"/>
        <v>0</v>
      </c>
    </row>
    <row r="16" spans="1:19" s="1" customFormat="1" ht="17.25" customHeight="1" thickBot="1" x14ac:dyDescent="0.3">
      <c r="A16" s="80" t="s">
        <v>41</v>
      </c>
      <c r="B16" s="81" t="s">
        <v>136</v>
      </c>
      <c r="C16" s="82"/>
      <c r="D16" s="83"/>
      <c r="E16" s="84" t="s">
        <v>42</v>
      </c>
      <c r="F16" s="85" t="s">
        <v>43</v>
      </c>
      <c r="G16" s="86">
        <f>SUM(H16:I16)</f>
        <v>432</v>
      </c>
      <c r="H16" s="87">
        <v>144</v>
      </c>
      <c r="I16" s="87">
        <v>288</v>
      </c>
      <c r="J16" s="88">
        <v>200</v>
      </c>
      <c r="K16" s="89">
        <v>34</v>
      </c>
      <c r="L16" s="90">
        <v>70</v>
      </c>
      <c r="M16" s="91">
        <v>158</v>
      </c>
      <c r="N16" s="92">
        <v>66</v>
      </c>
      <c r="O16" s="88">
        <v>64</v>
      </c>
      <c r="P16" s="93">
        <f>SUM(N16,O16)</f>
        <v>130</v>
      </c>
      <c r="Q16" s="86">
        <v>0</v>
      </c>
      <c r="R16" s="94">
        <v>0</v>
      </c>
      <c r="S16" s="80">
        <f>SUM(Q16,R16)</f>
        <v>0</v>
      </c>
    </row>
    <row r="17" spans="1:19" s="1" customFormat="1" ht="11.25" customHeight="1" thickBot="1" x14ac:dyDescent="0.3">
      <c r="A17" s="11" t="s">
        <v>29</v>
      </c>
      <c r="B17" s="95" t="s">
        <v>44</v>
      </c>
      <c r="C17" s="96"/>
      <c r="D17" s="97"/>
      <c r="E17" s="27"/>
      <c r="F17" s="28"/>
      <c r="G17" s="29">
        <f>SUM(G18:G22)</f>
        <v>684</v>
      </c>
      <c r="H17" s="30">
        <f t="shared" ref="H17:S17" si="7">SUM(H18:H22)</f>
        <v>228</v>
      </c>
      <c r="I17" s="30">
        <f t="shared" si="7"/>
        <v>456</v>
      </c>
      <c r="J17" s="31">
        <f t="shared" si="7"/>
        <v>162</v>
      </c>
      <c r="K17" s="32">
        <f t="shared" si="7"/>
        <v>102</v>
      </c>
      <c r="L17" s="33">
        <f t="shared" si="7"/>
        <v>150</v>
      </c>
      <c r="M17" s="34">
        <f t="shared" si="7"/>
        <v>252</v>
      </c>
      <c r="N17" s="29">
        <f t="shared" si="7"/>
        <v>0</v>
      </c>
      <c r="O17" s="31">
        <f t="shared" si="7"/>
        <v>60</v>
      </c>
      <c r="P17" s="35">
        <f t="shared" si="7"/>
        <v>60</v>
      </c>
      <c r="Q17" s="29">
        <f t="shared" si="7"/>
        <v>56</v>
      </c>
      <c r="R17" s="31">
        <f t="shared" si="7"/>
        <v>88</v>
      </c>
      <c r="S17" s="36">
        <f t="shared" si="7"/>
        <v>144</v>
      </c>
    </row>
    <row r="18" spans="1:19" s="1" customFormat="1" x14ac:dyDescent="0.25">
      <c r="A18" s="52" t="s">
        <v>45</v>
      </c>
      <c r="B18" s="51" t="s">
        <v>137</v>
      </c>
      <c r="C18" s="39"/>
      <c r="D18" s="40">
        <v>2</v>
      </c>
      <c r="E18" s="41"/>
      <c r="F18" s="2">
        <v>5</v>
      </c>
      <c r="G18" s="42">
        <v>216</v>
      </c>
      <c r="H18" s="43">
        <v>72</v>
      </c>
      <c r="I18" s="43">
        <v>144</v>
      </c>
      <c r="J18" s="41">
        <v>60</v>
      </c>
      <c r="K18" s="44">
        <v>68</v>
      </c>
      <c r="L18" s="45">
        <v>76</v>
      </c>
      <c r="M18" s="46">
        <f>SUM(K18,L18)</f>
        <v>144</v>
      </c>
      <c r="N18" s="47"/>
      <c r="O18" s="41"/>
      <c r="P18" s="48">
        <f>SUM(N18,O18)</f>
        <v>0</v>
      </c>
      <c r="Q18" s="42"/>
      <c r="R18" s="49"/>
      <c r="S18" s="50">
        <f>SUM(Q18,R18)</f>
        <v>0</v>
      </c>
    </row>
    <row r="19" spans="1:19" s="1" customFormat="1" ht="12.75" customHeight="1" x14ac:dyDescent="0.25">
      <c r="A19" s="50" t="s">
        <v>46</v>
      </c>
      <c r="B19" s="98" t="s">
        <v>47</v>
      </c>
      <c r="C19" s="53"/>
      <c r="D19" s="54"/>
      <c r="E19" s="10">
        <v>6</v>
      </c>
      <c r="F19" s="55">
        <v>7</v>
      </c>
      <c r="G19" s="56">
        <f>SUM(H19:I19)</f>
        <v>252</v>
      </c>
      <c r="H19" s="57">
        <v>84</v>
      </c>
      <c r="I19" s="57">
        <v>168</v>
      </c>
      <c r="J19" s="10">
        <v>50</v>
      </c>
      <c r="K19" s="7"/>
      <c r="L19" s="8"/>
      <c r="M19" s="58">
        <f>SUM(K19,L19)</f>
        <v>0</v>
      </c>
      <c r="N19" s="9">
        <v>0</v>
      </c>
      <c r="O19" s="99">
        <v>60</v>
      </c>
      <c r="P19" s="59">
        <f>SUM(N19,O19)</f>
        <v>60</v>
      </c>
      <c r="Q19" s="56">
        <v>56</v>
      </c>
      <c r="R19" s="60">
        <v>52</v>
      </c>
      <c r="S19" s="52">
        <f>SUM(Q19,R19)</f>
        <v>108</v>
      </c>
    </row>
    <row r="20" spans="1:19" s="1" customFormat="1" x14ac:dyDescent="0.25">
      <c r="A20" s="50" t="s">
        <v>48</v>
      </c>
      <c r="B20" s="38" t="s">
        <v>138</v>
      </c>
      <c r="C20" s="53"/>
      <c r="D20" s="54">
        <v>2</v>
      </c>
      <c r="E20" s="10"/>
      <c r="F20" s="55">
        <v>4</v>
      </c>
      <c r="G20" s="56">
        <f>SUM(H20:I20)</f>
        <v>54</v>
      </c>
      <c r="H20" s="57">
        <v>18</v>
      </c>
      <c r="I20" s="57">
        <f>SUM(M20,P20,S20)</f>
        <v>36</v>
      </c>
      <c r="J20" s="10">
        <v>10</v>
      </c>
      <c r="K20" s="7">
        <v>0</v>
      </c>
      <c r="L20" s="100">
        <v>36</v>
      </c>
      <c r="M20" s="58">
        <f>SUM(K20,L20)</f>
        <v>36</v>
      </c>
      <c r="N20" s="9"/>
      <c r="O20" s="99"/>
      <c r="P20" s="59">
        <f>SUM(N20,O20)</f>
        <v>0</v>
      </c>
      <c r="Q20" s="56"/>
      <c r="R20" s="60"/>
      <c r="S20" s="52">
        <f>SUM(Q20,R20)</f>
        <v>0</v>
      </c>
    </row>
    <row r="21" spans="1:19" s="1" customFormat="1" ht="14.25" customHeight="1" x14ac:dyDescent="0.25">
      <c r="A21" s="50" t="s">
        <v>49</v>
      </c>
      <c r="B21" s="38" t="s">
        <v>139</v>
      </c>
      <c r="C21" s="53"/>
      <c r="D21" s="54">
        <v>2</v>
      </c>
      <c r="E21" s="10"/>
      <c r="F21" s="55">
        <v>5</v>
      </c>
      <c r="G21" s="56">
        <f>SUM(H21:I21)</f>
        <v>108</v>
      </c>
      <c r="H21" s="57">
        <v>36</v>
      </c>
      <c r="I21" s="57">
        <f>SUM(M21,P21,S21)</f>
        <v>72</v>
      </c>
      <c r="J21" s="10">
        <v>24</v>
      </c>
      <c r="K21" s="7">
        <v>34</v>
      </c>
      <c r="L21" s="8">
        <v>38</v>
      </c>
      <c r="M21" s="58">
        <f>SUM(K21,L21)</f>
        <v>72</v>
      </c>
      <c r="N21" s="56"/>
      <c r="O21" s="101"/>
      <c r="P21" s="59">
        <f>SUM(N21,O21)</f>
        <v>0</v>
      </c>
      <c r="Q21" s="56"/>
      <c r="R21" s="102"/>
      <c r="S21" s="52">
        <f>SUM(Q21,R21)</f>
        <v>0</v>
      </c>
    </row>
    <row r="22" spans="1:19" s="1" customFormat="1" ht="15.75" customHeight="1" thickBot="1" x14ac:dyDescent="0.3">
      <c r="A22" s="50" t="s">
        <v>50</v>
      </c>
      <c r="B22" s="103" t="s">
        <v>51</v>
      </c>
      <c r="C22" s="62"/>
      <c r="D22" s="63">
        <v>6</v>
      </c>
      <c r="E22" s="104"/>
      <c r="F22" s="105" t="s">
        <v>42</v>
      </c>
      <c r="G22" s="66">
        <v>54</v>
      </c>
      <c r="H22" s="67">
        <v>18</v>
      </c>
      <c r="I22" s="67">
        <f>SUM(M22,P22,S22)</f>
        <v>36</v>
      </c>
      <c r="J22" s="64">
        <v>18</v>
      </c>
      <c r="K22" s="68"/>
      <c r="L22" s="69"/>
      <c r="M22" s="70"/>
      <c r="N22" s="71"/>
      <c r="O22" s="64"/>
      <c r="P22" s="72">
        <f>SUM(N22,O22)</f>
        <v>0</v>
      </c>
      <c r="Q22" s="66">
        <v>0</v>
      </c>
      <c r="R22" s="106">
        <v>36</v>
      </c>
      <c r="S22" s="74">
        <f>SUM(Q22,R22)</f>
        <v>36</v>
      </c>
    </row>
    <row r="23" spans="1:19" s="1" customFormat="1" ht="15.75" customHeight="1" thickBot="1" x14ac:dyDescent="0.3">
      <c r="A23" s="24" t="s">
        <v>39</v>
      </c>
      <c r="B23" s="95" t="s">
        <v>52</v>
      </c>
      <c r="C23" s="96"/>
      <c r="D23" s="97"/>
      <c r="E23" s="27"/>
      <c r="F23" s="28"/>
      <c r="G23" s="29">
        <f>SUM(G24:G25)</f>
        <v>422</v>
      </c>
      <c r="H23" s="30">
        <f t="shared" ref="H23:S23" si="8">SUM(H24:H25)</f>
        <v>144</v>
      </c>
      <c r="I23" s="30">
        <f t="shared" si="8"/>
        <v>278</v>
      </c>
      <c r="J23" s="31">
        <f t="shared" si="8"/>
        <v>152</v>
      </c>
      <c r="K23" s="32">
        <f t="shared" si="8"/>
        <v>102</v>
      </c>
      <c r="L23" s="33">
        <f t="shared" si="8"/>
        <v>70</v>
      </c>
      <c r="M23" s="34">
        <f t="shared" si="8"/>
        <v>172</v>
      </c>
      <c r="N23" s="29">
        <f t="shared" si="8"/>
        <v>60</v>
      </c>
      <c r="O23" s="31">
        <f t="shared" si="8"/>
        <v>46</v>
      </c>
      <c r="P23" s="35">
        <f t="shared" si="8"/>
        <v>106</v>
      </c>
      <c r="Q23" s="29">
        <f t="shared" si="8"/>
        <v>0</v>
      </c>
      <c r="R23" s="31">
        <f t="shared" si="8"/>
        <v>0</v>
      </c>
      <c r="S23" s="36">
        <f t="shared" si="8"/>
        <v>0</v>
      </c>
    </row>
    <row r="24" spans="1:19" s="1" customFormat="1" x14ac:dyDescent="0.25">
      <c r="A24" s="50" t="s">
        <v>53</v>
      </c>
      <c r="B24" s="51" t="s">
        <v>140</v>
      </c>
      <c r="C24" s="107"/>
      <c r="D24" s="108"/>
      <c r="E24" s="109" t="s">
        <v>54</v>
      </c>
      <c r="F24" s="110" t="s">
        <v>43</v>
      </c>
      <c r="G24" s="42">
        <f>SUM(H24:I24)</f>
        <v>162</v>
      </c>
      <c r="H24" s="43">
        <v>54</v>
      </c>
      <c r="I24" s="43">
        <f>SUM(M24,P24,S24)</f>
        <v>108</v>
      </c>
      <c r="J24" s="41">
        <v>92</v>
      </c>
      <c r="K24" s="44">
        <v>68</v>
      </c>
      <c r="L24" s="45">
        <v>40</v>
      </c>
      <c r="M24" s="46">
        <f>SUM(K24,L24)</f>
        <v>108</v>
      </c>
      <c r="N24" s="47"/>
      <c r="O24" s="41"/>
      <c r="P24" s="48"/>
      <c r="Q24" s="42"/>
      <c r="R24" s="49"/>
      <c r="S24" s="50">
        <f>SUM(Q24,R24)</f>
        <v>0</v>
      </c>
    </row>
    <row r="25" spans="1:19" s="1" customFormat="1" ht="15.75" thickBot="1" x14ac:dyDescent="0.3">
      <c r="A25" s="74" t="s">
        <v>55</v>
      </c>
      <c r="B25" s="61" t="s">
        <v>141</v>
      </c>
      <c r="C25" s="111">
        <v>2</v>
      </c>
      <c r="D25" s="112">
        <v>4</v>
      </c>
      <c r="E25" s="64"/>
      <c r="F25" s="65">
        <v>6</v>
      </c>
      <c r="G25" s="66">
        <f>SUM(H25:I25)</f>
        <v>260</v>
      </c>
      <c r="H25" s="67">
        <v>90</v>
      </c>
      <c r="I25" s="67">
        <f>SUM(M25,P25,S25)</f>
        <v>170</v>
      </c>
      <c r="J25" s="64">
        <v>60</v>
      </c>
      <c r="K25" s="68">
        <v>34</v>
      </c>
      <c r="L25" s="69">
        <v>30</v>
      </c>
      <c r="M25" s="70">
        <f>SUM(K25,L25)</f>
        <v>64</v>
      </c>
      <c r="N25" s="71">
        <v>60</v>
      </c>
      <c r="O25" s="64">
        <v>46</v>
      </c>
      <c r="P25" s="72">
        <f>SUM(N25,O25)</f>
        <v>106</v>
      </c>
      <c r="Q25" s="66"/>
      <c r="R25" s="73"/>
      <c r="S25" s="74">
        <f>SUM(Q25,R25)</f>
        <v>0</v>
      </c>
    </row>
    <row r="26" spans="1:19" s="1" customFormat="1" ht="12.75" customHeight="1" thickBot="1" x14ac:dyDescent="0.3">
      <c r="A26" s="24" t="s">
        <v>56</v>
      </c>
      <c r="B26" s="95" t="s">
        <v>57</v>
      </c>
      <c r="C26" s="96"/>
      <c r="D26" s="97"/>
      <c r="E26" s="27"/>
      <c r="F26" s="28"/>
      <c r="G26" s="29">
        <v>270</v>
      </c>
      <c r="H26" s="30">
        <v>90</v>
      </c>
      <c r="I26" s="30">
        <v>180</v>
      </c>
      <c r="J26" s="31">
        <v>96</v>
      </c>
      <c r="K26" s="32">
        <v>104</v>
      </c>
      <c r="L26" s="33">
        <v>44</v>
      </c>
      <c r="M26" s="34">
        <v>116</v>
      </c>
      <c r="N26" s="29">
        <f>SUM(N27:N27)</f>
        <v>0</v>
      </c>
      <c r="O26" s="31">
        <f>SUM(O27:O27)</f>
        <v>0</v>
      </c>
      <c r="P26" s="35">
        <f>SUM(P27:P27)</f>
        <v>0</v>
      </c>
      <c r="Q26" s="29">
        <v>32</v>
      </c>
      <c r="R26" s="31">
        <f>SUM(R27:R27)</f>
        <v>0</v>
      </c>
      <c r="S26" s="36">
        <v>32</v>
      </c>
    </row>
    <row r="27" spans="1:19" s="1" customFormat="1" x14ac:dyDescent="0.25">
      <c r="A27" s="50" t="s">
        <v>58</v>
      </c>
      <c r="B27" s="38" t="s">
        <v>142</v>
      </c>
      <c r="C27" s="53"/>
      <c r="D27" s="54">
        <v>2</v>
      </c>
      <c r="E27" s="10"/>
      <c r="F27" s="55">
        <v>5</v>
      </c>
      <c r="G27" s="56">
        <v>102</v>
      </c>
      <c r="H27" s="57">
        <v>34</v>
      </c>
      <c r="I27" s="57">
        <v>68</v>
      </c>
      <c r="J27" s="10">
        <v>30</v>
      </c>
      <c r="K27" s="7">
        <v>24</v>
      </c>
      <c r="L27" s="8">
        <v>44</v>
      </c>
      <c r="M27" s="58">
        <f>SUM(K27,L27)</f>
        <v>68</v>
      </c>
      <c r="N27" s="9">
        <v>0</v>
      </c>
      <c r="O27" s="10">
        <v>0</v>
      </c>
      <c r="P27" s="59">
        <f>SUM(N27,O27)</f>
        <v>0</v>
      </c>
      <c r="Q27" s="9"/>
      <c r="R27" s="60"/>
      <c r="S27" s="52">
        <f>SUM(Q27,R27)</f>
        <v>0</v>
      </c>
    </row>
    <row r="28" spans="1:19" s="1" customFormat="1" x14ac:dyDescent="0.25">
      <c r="A28" s="50" t="s">
        <v>59</v>
      </c>
      <c r="B28" s="38" t="s">
        <v>143</v>
      </c>
      <c r="C28" s="53">
        <v>1</v>
      </c>
      <c r="D28" s="54"/>
      <c r="E28" s="10"/>
      <c r="F28" s="55">
        <v>4</v>
      </c>
      <c r="G28" s="56">
        <v>72</v>
      </c>
      <c r="H28" s="57">
        <v>24</v>
      </c>
      <c r="I28" s="57">
        <v>48</v>
      </c>
      <c r="J28" s="10">
        <v>34</v>
      </c>
      <c r="K28" s="7">
        <v>48</v>
      </c>
      <c r="L28" s="8">
        <v>0</v>
      </c>
      <c r="M28" s="58">
        <f>SUM(K28,L28)</f>
        <v>48</v>
      </c>
      <c r="N28" s="9">
        <v>0</v>
      </c>
      <c r="O28" s="10">
        <v>0</v>
      </c>
      <c r="P28" s="59">
        <f>SUM(N28,O28)</f>
        <v>0</v>
      </c>
      <c r="Q28" s="9"/>
      <c r="R28" s="60"/>
      <c r="S28" s="52">
        <f>SUM(Q28,R28)</f>
        <v>0</v>
      </c>
    </row>
    <row r="29" spans="1:19" s="1" customFormat="1" x14ac:dyDescent="0.25">
      <c r="A29" s="52" t="s">
        <v>60</v>
      </c>
      <c r="B29" s="38" t="s">
        <v>144</v>
      </c>
      <c r="C29" s="39">
        <v>1</v>
      </c>
      <c r="D29" s="40"/>
      <c r="E29" s="41"/>
      <c r="F29" s="2">
        <v>2</v>
      </c>
      <c r="G29" s="42">
        <v>48</v>
      </c>
      <c r="H29" s="43">
        <v>16</v>
      </c>
      <c r="I29" s="43">
        <v>32</v>
      </c>
      <c r="J29" s="41">
        <v>16</v>
      </c>
      <c r="K29" s="44">
        <v>32</v>
      </c>
      <c r="L29" s="45">
        <v>0</v>
      </c>
      <c r="M29" s="46">
        <v>0</v>
      </c>
      <c r="N29" s="47"/>
      <c r="O29" s="41"/>
      <c r="P29" s="48">
        <f>SUM(N29,O29)</f>
        <v>0</v>
      </c>
      <c r="Q29" s="42">
        <v>0</v>
      </c>
      <c r="R29" s="41">
        <v>0</v>
      </c>
      <c r="S29" s="50">
        <f>SUM(Q29,R29)</f>
        <v>0</v>
      </c>
    </row>
    <row r="30" spans="1:19" s="1" customFormat="1" ht="18.75" customHeight="1" thickBot="1" x14ac:dyDescent="0.3">
      <c r="A30" s="80" t="s">
        <v>61</v>
      </c>
      <c r="B30" s="113" t="s">
        <v>62</v>
      </c>
      <c r="C30" s="114">
        <v>5</v>
      </c>
      <c r="D30" s="115"/>
      <c r="E30" s="88"/>
      <c r="F30" s="116"/>
      <c r="G30" s="86">
        <v>48</v>
      </c>
      <c r="H30" s="87">
        <v>16</v>
      </c>
      <c r="I30" s="87">
        <v>32</v>
      </c>
      <c r="J30" s="88">
        <v>16</v>
      </c>
      <c r="K30" s="89"/>
      <c r="L30" s="90"/>
      <c r="M30" s="91"/>
      <c r="N30" s="92"/>
      <c r="O30" s="88"/>
      <c r="P30" s="93"/>
      <c r="Q30" s="92">
        <v>32</v>
      </c>
      <c r="R30" s="94">
        <v>0</v>
      </c>
      <c r="S30" s="80">
        <v>32</v>
      </c>
    </row>
    <row r="31" spans="1:19" s="1" customFormat="1" ht="18" customHeight="1" thickBot="1" x14ac:dyDescent="0.3">
      <c r="A31" s="24" t="s">
        <v>63</v>
      </c>
      <c r="B31" s="95" t="s">
        <v>64</v>
      </c>
      <c r="C31" s="96"/>
      <c r="D31" s="97"/>
      <c r="E31" s="27"/>
      <c r="F31" s="28"/>
      <c r="G31" s="29">
        <v>49</v>
      </c>
      <c r="H31" s="30">
        <v>16</v>
      </c>
      <c r="I31" s="30">
        <v>33</v>
      </c>
      <c r="J31" s="31">
        <v>20</v>
      </c>
      <c r="K31" s="32">
        <v>0</v>
      </c>
      <c r="L31" s="33">
        <v>33</v>
      </c>
      <c r="M31" s="34">
        <v>33</v>
      </c>
      <c r="N31" s="29"/>
      <c r="O31" s="31"/>
      <c r="P31" s="35"/>
      <c r="Q31" s="29"/>
      <c r="R31" s="31"/>
      <c r="S31" s="36"/>
    </row>
    <row r="32" spans="1:19" s="1" customFormat="1" ht="15.75" thickBot="1" x14ac:dyDescent="0.3">
      <c r="A32" s="80" t="s">
        <v>65</v>
      </c>
      <c r="B32" s="117" t="s">
        <v>145</v>
      </c>
      <c r="C32" s="114">
        <v>2</v>
      </c>
      <c r="D32" s="115"/>
      <c r="E32" s="88"/>
      <c r="F32" s="116">
        <v>2</v>
      </c>
      <c r="G32" s="86">
        <v>49</v>
      </c>
      <c r="H32" s="87">
        <v>16</v>
      </c>
      <c r="I32" s="87">
        <v>33</v>
      </c>
      <c r="J32" s="88">
        <v>20</v>
      </c>
      <c r="K32" s="89">
        <v>0</v>
      </c>
      <c r="L32" s="90">
        <v>33</v>
      </c>
      <c r="M32" s="91">
        <v>33</v>
      </c>
      <c r="N32" s="92"/>
      <c r="O32" s="88"/>
      <c r="P32" s="93"/>
      <c r="Q32" s="86"/>
      <c r="R32" s="88"/>
      <c r="S32" s="80"/>
    </row>
    <row r="33" spans="1:19" s="1" customFormat="1" ht="18" customHeight="1" thickBot="1" x14ac:dyDescent="0.3">
      <c r="A33" s="24" t="s">
        <v>66</v>
      </c>
      <c r="B33" s="24" t="s">
        <v>67</v>
      </c>
      <c r="C33" s="25"/>
      <c r="D33" s="26"/>
      <c r="E33" s="27"/>
      <c r="F33" s="28"/>
      <c r="G33" s="29">
        <v>288</v>
      </c>
      <c r="H33" s="30">
        <v>96</v>
      </c>
      <c r="I33" s="30">
        <v>192</v>
      </c>
      <c r="J33" s="31">
        <v>96</v>
      </c>
      <c r="K33" s="32">
        <f t="shared" ref="K33:S33" si="9">SUM(K34:K37)</f>
        <v>32</v>
      </c>
      <c r="L33" s="33">
        <f t="shared" si="9"/>
        <v>22</v>
      </c>
      <c r="M33" s="34">
        <f t="shared" si="9"/>
        <v>54</v>
      </c>
      <c r="N33" s="29">
        <f t="shared" si="9"/>
        <v>44</v>
      </c>
      <c r="O33" s="31">
        <f t="shared" si="9"/>
        <v>42</v>
      </c>
      <c r="P33" s="35">
        <f t="shared" si="9"/>
        <v>86</v>
      </c>
      <c r="Q33" s="29">
        <v>64</v>
      </c>
      <c r="R33" s="31">
        <v>32</v>
      </c>
      <c r="S33" s="36">
        <f t="shared" si="9"/>
        <v>32</v>
      </c>
    </row>
    <row r="34" spans="1:19" s="1" customFormat="1" ht="20.25" customHeight="1" x14ac:dyDescent="0.25">
      <c r="A34" s="50" t="s">
        <v>68</v>
      </c>
      <c r="B34" s="50" t="s">
        <v>69</v>
      </c>
      <c r="C34" s="47"/>
      <c r="D34" s="118"/>
      <c r="E34" s="41">
        <v>4</v>
      </c>
      <c r="F34" s="2"/>
      <c r="G34" s="42">
        <v>114</v>
      </c>
      <c r="H34" s="43">
        <v>38</v>
      </c>
      <c r="I34" s="43">
        <v>76</v>
      </c>
      <c r="J34" s="41">
        <v>32</v>
      </c>
      <c r="K34" s="44">
        <v>0</v>
      </c>
      <c r="L34" s="45">
        <v>0</v>
      </c>
      <c r="M34" s="119">
        <v>0</v>
      </c>
      <c r="N34" s="42">
        <v>44</v>
      </c>
      <c r="O34" s="120">
        <v>32</v>
      </c>
      <c r="P34" s="121">
        <f>SUM(N34,O34)</f>
        <v>76</v>
      </c>
      <c r="Q34" s="42"/>
      <c r="R34" s="49"/>
      <c r="S34" s="122">
        <f t="shared" ref="S34:S38" si="10">SUM(Q34,R34)</f>
        <v>0</v>
      </c>
    </row>
    <row r="35" spans="1:19" s="1" customFormat="1" ht="22.5" customHeight="1" x14ac:dyDescent="0.25">
      <c r="A35" s="52" t="s">
        <v>70</v>
      </c>
      <c r="B35" s="52" t="s">
        <v>71</v>
      </c>
      <c r="C35" s="9"/>
      <c r="D35" s="123">
        <v>5</v>
      </c>
      <c r="E35" s="124"/>
      <c r="F35" s="125"/>
      <c r="G35" s="56">
        <v>48</v>
      </c>
      <c r="H35" s="57">
        <v>16</v>
      </c>
      <c r="I35" s="57">
        <v>32</v>
      </c>
      <c r="J35" s="10">
        <v>16</v>
      </c>
      <c r="K35" s="7"/>
      <c r="L35" s="8"/>
      <c r="M35" s="126">
        <f>SUM(K35,L35)</f>
        <v>0</v>
      </c>
      <c r="N35" s="56">
        <v>0</v>
      </c>
      <c r="O35" s="102">
        <v>0</v>
      </c>
      <c r="P35" s="127">
        <f>SUM(N35,O35)</f>
        <v>0</v>
      </c>
      <c r="Q35" s="56">
        <v>32</v>
      </c>
      <c r="R35" s="60">
        <v>0</v>
      </c>
      <c r="S35" s="128">
        <f t="shared" si="10"/>
        <v>32</v>
      </c>
    </row>
    <row r="36" spans="1:19" s="1" customFormat="1" ht="23.25" customHeight="1" x14ac:dyDescent="0.25">
      <c r="A36" s="52" t="s">
        <v>72</v>
      </c>
      <c r="B36" s="52" t="s">
        <v>73</v>
      </c>
      <c r="C36" s="9"/>
      <c r="D36" s="123">
        <v>4</v>
      </c>
      <c r="E36" s="124"/>
      <c r="F36" s="125"/>
      <c r="G36" s="56">
        <v>48</v>
      </c>
      <c r="H36" s="57">
        <v>16</v>
      </c>
      <c r="I36" s="57">
        <v>32</v>
      </c>
      <c r="J36" s="10">
        <v>16</v>
      </c>
      <c r="K36" s="7"/>
      <c r="L36" s="8">
        <v>22</v>
      </c>
      <c r="M36" s="126">
        <f>SUM(K36,L36)</f>
        <v>22</v>
      </c>
      <c r="N36" s="9">
        <v>0</v>
      </c>
      <c r="O36" s="102">
        <v>10</v>
      </c>
      <c r="P36" s="127">
        <f>SUM(N36,O36)</f>
        <v>10</v>
      </c>
      <c r="Q36" s="56"/>
      <c r="R36" s="60"/>
      <c r="S36" s="128">
        <f t="shared" si="10"/>
        <v>0</v>
      </c>
    </row>
    <row r="37" spans="1:19" s="1" customFormat="1" x14ac:dyDescent="0.25">
      <c r="A37" s="52" t="s">
        <v>74</v>
      </c>
      <c r="B37" s="129" t="s">
        <v>146</v>
      </c>
      <c r="C37" s="9"/>
      <c r="D37" s="123">
        <v>1</v>
      </c>
      <c r="E37" s="124"/>
      <c r="F37" s="125" t="s">
        <v>54</v>
      </c>
      <c r="G37" s="56">
        <v>48</v>
      </c>
      <c r="H37" s="57">
        <v>16</v>
      </c>
      <c r="I37" s="57">
        <v>32</v>
      </c>
      <c r="J37" s="10">
        <v>16</v>
      </c>
      <c r="K37" s="7">
        <v>32</v>
      </c>
      <c r="L37" s="8">
        <v>0</v>
      </c>
      <c r="M37" s="126">
        <f>SUM(K37,L37)</f>
        <v>32</v>
      </c>
      <c r="N37" s="56">
        <v>0</v>
      </c>
      <c r="O37" s="102">
        <v>0</v>
      </c>
      <c r="P37" s="127">
        <v>0</v>
      </c>
      <c r="Q37" s="56"/>
      <c r="R37" s="60"/>
      <c r="S37" s="128">
        <f t="shared" si="10"/>
        <v>0</v>
      </c>
    </row>
    <row r="38" spans="1:19" s="1" customFormat="1" ht="20.25" customHeight="1" x14ac:dyDescent="0.25">
      <c r="A38" s="52" t="s">
        <v>75</v>
      </c>
      <c r="B38" s="52" t="s">
        <v>76</v>
      </c>
      <c r="C38" s="9"/>
      <c r="D38" s="123">
        <v>6</v>
      </c>
      <c r="E38" s="124"/>
      <c r="F38" s="125"/>
      <c r="G38" s="56">
        <v>48</v>
      </c>
      <c r="H38" s="57">
        <v>16</v>
      </c>
      <c r="I38" s="57">
        <v>32</v>
      </c>
      <c r="J38" s="10">
        <v>16</v>
      </c>
      <c r="K38" s="7"/>
      <c r="L38" s="8"/>
      <c r="M38" s="126">
        <f>SUM(K38,L38)</f>
        <v>0</v>
      </c>
      <c r="N38" s="56">
        <v>0</v>
      </c>
      <c r="O38" s="102">
        <v>0</v>
      </c>
      <c r="P38" s="127">
        <f>SUM(N38,O38)</f>
        <v>0</v>
      </c>
      <c r="Q38" s="56">
        <v>0</v>
      </c>
      <c r="R38" s="60">
        <v>32</v>
      </c>
      <c r="S38" s="128">
        <f t="shared" si="10"/>
        <v>32</v>
      </c>
    </row>
    <row r="39" spans="1:19" s="1" customFormat="1" ht="21.75" customHeight="1" thickBot="1" x14ac:dyDescent="0.3">
      <c r="A39" s="52" t="s">
        <v>77</v>
      </c>
      <c r="B39" s="52" t="s">
        <v>78</v>
      </c>
      <c r="C39" s="9">
        <v>5</v>
      </c>
      <c r="D39" s="123"/>
      <c r="E39" s="124"/>
      <c r="F39" s="125"/>
      <c r="G39" s="56">
        <v>48</v>
      </c>
      <c r="H39" s="57">
        <v>16</v>
      </c>
      <c r="I39" s="57">
        <v>68</v>
      </c>
      <c r="J39" s="10">
        <v>16</v>
      </c>
      <c r="K39" s="7"/>
      <c r="L39" s="8"/>
      <c r="M39" s="126">
        <f>SUM(K39,L39)</f>
        <v>0</v>
      </c>
      <c r="N39" s="56">
        <v>68</v>
      </c>
      <c r="O39" s="102">
        <v>0</v>
      </c>
      <c r="P39" s="127">
        <v>68</v>
      </c>
      <c r="Q39" s="56">
        <v>0</v>
      </c>
      <c r="R39" s="60">
        <v>0</v>
      </c>
      <c r="S39" s="128">
        <v>0</v>
      </c>
    </row>
    <row r="40" spans="1:19" s="1" customFormat="1" ht="16.5" customHeight="1" thickBot="1" x14ac:dyDescent="0.3">
      <c r="A40" s="24" t="s">
        <v>79</v>
      </c>
      <c r="B40" s="24" t="s">
        <v>80</v>
      </c>
      <c r="C40" s="25"/>
      <c r="D40" s="26"/>
      <c r="E40" s="27"/>
      <c r="F40" s="28"/>
      <c r="G40" s="25"/>
      <c r="H40" s="26"/>
      <c r="I40" s="30"/>
      <c r="J40" s="27"/>
      <c r="K40" s="130">
        <v>0</v>
      </c>
      <c r="L40" s="131"/>
      <c r="M40" s="132"/>
      <c r="N40" s="25"/>
      <c r="O40" s="27"/>
      <c r="P40" s="133"/>
      <c r="Q40" s="25"/>
      <c r="R40" s="27"/>
      <c r="S40" s="24"/>
    </row>
    <row r="41" spans="1:19" s="1" customFormat="1" ht="14.25" customHeight="1" thickBot="1" x14ac:dyDescent="0.3">
      <c r="A41" s="24" t="s">
        <v>81</v>
      </c>
      <c r="B41" s="24" t="s">
        <v>82</v>
      </c>
      <c r="C41" s="25"/>
      <c r="D41" s="26"/>
      <c r="E41" s="134"/>
      <c r="F41" s="135"/>
      <c r="G41" s="25">
        <v>258</v>
      </c>
      <c r="H41" s="26">
        <v>86</v>
      </c>
      <c r="I41" s="30">
        <v>172</v>
      </c>
      <c r="J41" s="27">
        <v>154</v>
      </c>
      <c r="K41" s="130">
        <v>0</v>
      </c>
      <c r="L41" s="131">
        <v>72</v>
      </c>
      <c r="M41" s="132">
        <f t="shared" ref="M41:M56" si="11">SUM(K41:L41)</f>
        <v>72</v>
      </c>
      <c r="N41" s="25">
        <v>108</v>
      </c>
      <c r="O41" s="27">
        <v>180</v>
      </c>
      <c r="P41" s="133">
        <f>SUM(N41:O41)</f>
        <v>288</v>
      </c>
      <c r="Q41" s="25">
        <v>194</v>
      </c>
      <c r="R41" s="134">
        <v>0</v>
      </c>
      <c r="S41" s="36">
        <f t="shared" ref="S41:S54" si="12">SUM(Q41,R41)</f>
        <v>194</v>
      </c>
    </row>
    <row r="42" spans="1:19" s="1" customFormat="1" ht="15.75" customHeight="1" x14ac:dyDescent="0.25">
      <c r="A42" s="37" t="s">
        <v>83</v>
      </c>
      <c r="B42" s="37" t="s">
        <v>84</v>
      </c>
      <c r="C42" s="5"/>
      <c r="D42" s="136"/>
      <c r="E42" s="137">
        <v>5</v>
      </c>
      <c r="F42" s="138"/>
      <c r="G42" s="139">
        <v>258</v>
      </c>
      <c r="H42" s="140">
        <v>86</v>
      </c>
      <c r="I42" s="140">
        <v>172</v>
      </c>
      <c r="J42" s="6">
        <v>154</v>
      </c>
      <c r="K42" s="3">
        <v>0</v>
      </c>
      <c r="L42" s="4">
        <v>0</v>
      </c>
      <c r="M42" s="141">
        <f>SUM(K42,L42)</f>
        <v>0</v>
      </c>
      <c r="N42" s="5">
        <v>0</v>
      </c>
      <c r="O42" s="6">
        <v>0</v>
      </c>
      <c r="P42" s="142">
        <v>0</v>
      </c>
      <c r="Q42" s="5">
        <v>86</v>
      </c>
      <c r="R42" s="137">
        <v>86</v>
      </c>
      <c r="S42" s="143">
        <f t="shared" si="12"/>
        <v>172</v>
      </c>
    </row>
    <row r="43" spans="1:19" s="1" customFormat="1" ht="15" customHeight="1" x14ac:dyDescent="0.25">
      <c r="A43" s="52" t="s">
        <v>85</v>
      </c>
      <c r="B43" s="129" t="s">
        <v>147</v>
      </c>
      <c r="C43" s="9"/>
      <c r="D43" s="218">
        <v>5</v>
      </c>
      <c r="E43" s="144"/>
      <c r="F43" s="145"/>
      <c r="G43" s="56">
        <v>252</v>
      </c>
      <c r="H43" s="123"/>
      <c r="I43" s="57">
        <v>252</v>
      </c>
      <c r="J43" s="10">
        <v>252</v>
      </c>
      <c r="K43" s="7">
        <v>0</v>
      </c>
      <c r="L43" s="8">
        <v>72</v>
      </c>
      <c r="M43" s="58">
        <f t="shared" si="11"/>
        <v>72</v>
      </c>
      <c r="N43" s="9">
        <v>72</v>
      </c>
      <c r="O43" s="10">
        <v>36</v>
      </c>
      <c r="P43" s="59">
        <f>SUM(N43:O43)</f>
        <v>108</v>
      </c>
      <c r="Q43" s="9">
        <v>72</v>
      </c>
      <c r="R43" s="144">
        <v>0</v>
      </c>
      <c r="S43" s="128">
        <f t="shared" si="12"/>
        <v>72</v>
      </c>
    </row>
    <row r="44" spans="1:19" s="1" customFormat="1" ht="24" customHeight="1" thickBot="1" x14ac:dyDescent="0.3">
      <c r="A44" s="146" t="s">
        <v>86</v>
      </c>
      <c r="B44" s="146" t="s">
        <v>87</v>
      </c>
      <c r="C44" s="147"/>
      <c r="D44" s="219"/>
      <c r="E44" s="148"/>
      <c r="F44" s="149"/>
      <c r="G44" s="150">
        <v>360</v>
      </c>
      <c r="H44" s="151"/>
      <c r="I44" s="152">
        <v>360</v>
      </c>
      <c r="J44" s="153">
        <v>360</v>
      </c>
      <c r="K44" s="154"/>
      <c r="L44" s="155"/>
      <c r="M44" s="156">
        <f t="shared" si="11"/>
        <v>0</v>
      </c>
      <c r="N44" s="147">
        <v>36</v>
      </c>
      <c r="O44" s="153">
        <v>144</v>
      </c>
      <c r="P44" s="157">
        <f>SUM(N44:O44)</f>
        <v>180</v>
      </c>
      <c r="Q44" s="147">
        <v>36</v>
      </c>
      <c r="R44" s="148">
        <v>144</v>
      </c>
      <c r="S44" s="158">
        <f t="shared" si="12"/>
        <v>180</v>
      </c>
    </row>
    <row r="45" spans="1:19" s="162" customFormat="1" ht="24" customHeight="1" thickBot="1" x14ac:dyDescent="0.25">
      <c r="A45" s="24" t="s">
        <v>88</v>
      </c>
      <c r="B45" s="24" t="s">
        <v>89</v>
      </c>
      <c r="C45" s="25"/>
      <c r="D45" s="26"/>
      <c r="E45" s="159"/>
      <c r="F45" s="159"/>
      <c r="G45" s="159"/>
      <c r="H45" s="159"/>
      <c r="I45" s="159"/>
      <c r="J45" s="159"/>
      <c r="K45" s="160"/>
      <c r="L45" s="160"/>
      <c r="M45" s="160"/>
      <c r="N45" s="161">
        <v>42</v>
      </c>
      <c r="O45" s="159">
        <v>44</v>
      </c>
      <c r="P45" s="159"/>
      <c r="Q45" s="159">
        <v>88</v>
      </c>
      <c r="R45" s="159"/>
      <c r="S45" s="159"/>
    </row>
    <row r="46" spans="1:19" s="1" customFormat="1" ht="27" customHeight="1" thickBot="1" x14ac:dyDescent="0.3">
      <c r="A46" s="50" t="s">
        <v>90</v>
      </c>
      <c r="B46" s="50" t="s">
        <v>91</v>
      </c>
      <c r="C46" s="47"/>
      <c r="D46" s="118"/>
      <c r="E46" s="134">
        <v>6</v>
      </c>
      <c r="F46" s="135"/>
      <c r="G46" s="25">
        <v>258</v>
      </c>
      <c r="H46" s="30">
        <v>86</v>
      </c>
      <c r="I46" s="30">
        <v>172</v>
      </c>
      <c r="J46" s="27">
        <v>154</v>
      </c>
      <c r="K46" s="130"/>
      <c r="L46" s="131"/>
      <c r="M46" s="132">
        <f>SUM(K46:L46)</f>
        <v>0</v>
      </c>
      <c r="N46" s="25">
        <v>42</v>
      </c>
      <c r="O46" s="27">
        <v>44</v>
      </c>
      <c r="P46" s="133">
        <f>SUM(N46:O46)</f>
        <v>86</v>
      </c>
      <c r="Q46" s="25">
        <v>44</v>
      </c>
      <c r="R46" s="134">
        <v>42</v>
      </c>
      <c r="S46" s="36">
        <f>SUM(Q46,R46)</f>
        <v>86</v>
      </c>
    </row>
    <row r="47" spans="1:19" s="1" customFormat="1" ht="27.75" customHeight="1" x14ac:dyDescent="0.25">
      <c r="A47" s="52" t="s">
        <v>92</v>
      </c>
      <c r="B47" s="52" t="s">
        <v>93</v>
      </c>
      <c r="C47" s="9"/>
      <c r="D47" s="220">
        <v>6</v>
      </c>
      <c r="E47" s="124"/>
      <c r="F47" s="125"/>
      <c r="G47" s="56">
        <v>180</v>
      </c>
      <c r="H47" s="123"/>
      <c r="I47" s="57">
        <v>180</v>
      </c>
      <c r="J47" s="10">
        <v>180</v>
      </c>
      <c r="K47" s="7"/>
      <c r="L47" s="8"/>
      <c r="M47" s="58">
        <f t="shared" si="11"/>
        <v>0</v>
      </c>
      <c r="N47" s="9"/>
      <c r="O47" s="10"/>
      <c r="P47" s="59">
        <f t="shared" ref="P47:P53" si="13">SUM(N47:O47)</f>
        <v>0</v>
      </c>
      <c r="Q47" s="9">
        <v>72</v>
      </c>
      <c r="R47" s="10">
        <v>108</v>
      </c>
      <c r="S47" s="128">
        <f t="shared" si="12"/>
        <v>180</v>
      </c>
    </row>
    <row r="48" spans="1:19" s="1" customFormat="1" ht="26.25" customHeight="1" thickBot="1" x14ac:dyDescent="0.3">
      <c r="A48" s="146" t="s">
        <v>94</v>
      </c>
      <c r="B48" s="146" t="s">
        <v>95</v>
      </c>
      <c r="C48" s="147"/>
      <c r="D48" s="219"/>
      <c r="E48" s="163"/>
      <c r="F48" s="164"/>
      <c r="G48" s="150">
        <v>216</v>
      </c>
      <c r="H48" s="151"/>
      <c r="I48" s="152">
        <v>216</v>
      </c>
      <c r="J48" s="153">
        <v>216</v>
      </c>
      <c r="K48" s="154"/>
      <c r="L48" s="155"/>
      <c r="M48" s="156">
        <f t="shared" si="11"/>
        <v>0</v>
      </c>
      <c r="N48" s="147"/>
      <c r="O48" s="153"/>
      <c r="P48" s="157">
        <f t="shared" si="13"/>
        <v>0</v>
      </c>
      <c r="Q48" s="147">
        <v>72</v>
      </c>
      <c r="R48" s="153">
        <v>144</v>
      </c>
      <c r="S48" s="158">
        <f t="shared" si="12"/>
        <v>216</v>
      </c>
    </row>
    <row r="49" spans="1:19" s="1" customFormat="1" ht="23.25" customHeight="1" thickBot="1" x14ac:dyDescent="0.3">
      <c r="A49" s="37" t="s">
        <v>96</v>
      </c>
      <c r="B49" s="24" t="s">
        <v>97</v>
      </c>
      <c r="C49" s="25"/>
      <c r="D49" s="26"/>
      <c r="E49" s="134"/>
      <c r="F49" s="135"/>
      <c r="G49" s="25"/>
      <c r="H49" s="26"/>
      <c r="I49" s="30"/>
      <c r="J49" s="27"/>
      <c r="K49" s="130"/>
      <c r="L49" s="131">
        <v>64</v>
      </c>
      <c r="M49" s="132"/>
      <c r="N49" s="25"/>
      <c r="O49" s="27"/>
      <c r="P49" s="133"/>
      <c r="Q49" s="25"/>
      <c r="R49" s="134"/>
      <c r="S49" s="36"/>
    </row>
    <row r="50" spans="1:19" s="1" customFormat="1" ht="25.5" customHeight="1" x14ac:dyDescent="0.25">
      <c r="A50" s="50" t="s">
        <v>98</v>
      </c>
      <c r="B50" s="165" t="s">
        <v>148</v>
      </c>
      <c r="C50" s="47"/>
      <c r="D50" s="118"/>
      <c r="E50" s="109" t="s">
        <v>54</v>
      </c>
      <c r="F50" s="110" t="s">
        <v>99</v>
      </c>
      <c r="G50" s="42">
        <v>42</v>
      </c>
      <c r="H50" s="43">
        <v>10</v>
      </c>
      <c r="I50" s="43">
        <v>32</v>
      </c>
      <c r="J50" s="41">
        <v>24</v>
      </c>
      <c r="K50" s="44">
        <v>0</v>
      </c>
      <c r="L50" s="45">
        <v>32</v>
      </c>
      <c r="M50" s="46">
        <f t="shared" si="11"/>
        <v>32</v>
      </c>
      <c r="N50" s="47"/>
      <c r="O50" s="41"/>
      <c r="P50" s="48">
        <f t="shared" si="13"/>
        <v>0</v>
      </c>
      <c r="Q50" s="47"/>
      <c r="R50" s="41"/>
      <c r="S50" s="122">
        <f t="shared" si="12"/>
        <v>0</v>
      </c>
    </row>
    <row r="51" spans="1:19" s="1" customFormat="1" ht="25.5" customHeight="1" x14ac:dyDescent="0.25">
      <c r="A51" s="50" t="s">
        <v>100</v>
      </c>
      <c r="B51" s="165" t="s">
        <v>149</v>
      </c>
      <c r="C51" s="47"/>
      <c r="D51" s="118">
        <v>2</v>
      </c>
      <c r="E51" s="109"/>
      <c r="F51" s="110" t="s">
        <v>42</v>
      </c>
      <c r="G51" s="42">
        <v>42</v>
      </c>
      <c r="H51" s="43">
        <v>10</v>
      </c>
      <c r="I51" s="43">
        <v>32</v>
      </c>
      <c r="J51" s="41">
        <v>20</v>
      </c>
      <c r="K51" s="44"/>
      <c r="L51" s="45">
        <v>32</v>
      </c>
      <c r="M51" s="46">
        <f>SUM(K51:L51)</f>
        <v>32</v>
      </c>
      <c r="N51" s="47"/>
      <c r="O51" s="41"/>
      <c r="P51" s="48">
        <f>SUM(N51:O51)</f>
        <v>0</v>
      </c>
      <c r="Q51" s="47"/>
      <c r="R51" s="41"/>
      <c r="S51" s="122">
        <f>SUM(Q51,R51)</f>
        <v>0</v>
      </c>
    </row>
    <row r="52" spans="1:19" s="1" customFormat="1" x14ac:dyDescent="0.25">
      <c r="A52" s="52" t="s">
        <v>101</v>
      </c>
      <c r="B52" s="129" t="s">
        <v>150</v>
      </c>
      <c r="C52" s="9"/>
      <c r="D52" s="218">
        <v>4</v>
      </c>
      <c r="E52" s="124"/>
      <c r="F52" s="125"/>
      <c r="G52" s="56">
        <v>180</v>
      </c>
      <c r="H52" s="123"/>
      <c r="I52" s="57">
        <v>180</v>
      </c>
      <c r="J52" s="10">
        <v>180</v>
      </c>
      <c r="K52" s="7"/>
      <c r="L52" s="8">
        <v>36</v>
      </c>
      <c r="M52" s="58">
        <f t="shared" si="11"/>
        <v>36</v>
      </c>
      <c r="N52" s="9">
        <v>72</v>
      </c>
      <c r="O52" s="10">
        <v>72</v>
      </c>
      <c r="P52" s="59">
        <f t="shared" si="13"/>
        <v>144</v>
      </c>
      <c r="Q52" s="9"/>
      <c r="R52" s="10"/>
      <c r="S52" s="128">
        <v>0</v>
      </c>
    </row>
    <row r="53" spans="1:19" s="1" customFormat="1" ht="24.75" customHeight="1" thickBot="1" x14ac:dyDescent="0.3">
      <c r="A53" s="74" t="s">
        <v>102</v>
      </c>
      <c r="B53" s="74" t="s">
        <v>103</v>
      </c>
      <c r="C53" s="71"/>
      <c r="D53" s="219"/>
      <c r="E53" s="104"/>
      <c r="F53" s="105"/>
      <c r="G53" s="66">
        <v>216</v>
      </c>
      <c r="H53" s="166"/>
      <c r="I53" s="67">
        <v>216</v>
      </c>
      <c r="J53" s="64">
        <v>216</v>
      </c>
      <c r="K53" s="68"/>
      <c r="L53" s="69"/>
      <c r="M53" s="70">
        <f t="shared" si="11"/>
        <v>0</v>
      </c>
      <c r="N53" s="71">
        <v>36</v>
      </c>
      <c r="O53" s="64">
        <v>72</v>
      </c>
      <c r="P53" s="72">
        <f t="shared" si="13"/>
        <v>108</v>
      </c>
      <c r="Q53" s="71"/>
      <c r="R53" s="64">
        <v>108</v>
      </c>
      <c r="S53" s="167">
        <f t="shared" si="12"/>
        <v>108</v>
      </c>
    </row>
    <row r="54" spans="1:19" s="1" customFormat="1" ht="25.5" customHeight="1" thickBot="1" x14ac:dyDescent="0.3">
      <c r="A54" s="24" t="s">
        <v>104</v>
      </c>
      <c r="B54" s="24" t="s">
        <v>105</v>
      </c>
      <c r="C54" s="25">
        <v>6</v>
      </c>
      <c r="D54" s="26"/>
      <c r="E54" s="78"/>
      <c r="F54" s="79"/>
      <c r="G54" s="168">
        <v>80</v>
      </c>
      <c r="H54" s="30">
        <v>40</v>
      </c>
      <c r="I54" s="169">
        <v>40</v>
      </c>
      <c r="J54" s="134">
        <v>40</v>
      </c>
      <c r="K54" s="170">
        <v>0</v>
      </c>
      <c r="L54" s="171">
        <v>0</v>
      </c>
      <c r="M54" s="132">
        <v>0</v>
      </c>
      <c r="N54" s="168">
        <v>0</v>
      </c>
      <c r="O54" s="134">
        <v>0</v>
      </c>
      <c r="P54" s="133">
        <v>0</v>
      </c>
      <c r="Q54" s="168">
        <v>0</v>
      </c>
      <c r="R54" s="134">
        <v>40</v>
      </c>
      <c r="S54" s="36">
        <f t="shared" si="12"/>
        <v>40</v>
      </c>
    </row>
    <row r="55" spans="1:19" s="1" customFormat="1" ht="23.25" customHeight="1" thickBot="1" x14ac:dyDescent="0.3">
      <c r="A55" s="80"/>
      <c r="B55" s="80" t="s">
        <v>106</v>
      </c>
      <c r="C55" s="92"/>
      <c r="D55" s="172"/>
      <c r="E55" s="84"/>
      <c r="F55" s="85"/>
      <c r="G55" s="173">
        <f>SUM(G33,G40,G54)</f>
        <v>368</v>
      </c>
      <c r="H55" s="174">
        <f>SUM(H33,H40,H54)</f>
        <v>136</v>
      </c>
      <c r="I55" s="174">
        <f>SUM(I33,I40,I54)</f>
        <v>232</v>
      </c>
      <c r="J55" s="94">
        <f>SUM(J33,J40,J54)</f>
        <v>136</v>
      </c>
      <c r="K55" s="175">
        <v>612</v>
      </c>
      <c r="L55" s="176">
        <v>685</v>
      </c>
      <c r="M55" s="177">
        <v>1297</v>
      </c>
      <c r="N55" s="173">
        <v>340</v>
      </c>
      <c r="O55" s="94">
        <v>466</v>
      </c>
      <c r="P55" s="178">
        <f>SUM(P33,P40,P54)</f>
        <v>86</v>
      </c>
      <c r="Q55" s="173">
        <v>360</v>
      </c>
      <c r="R55" s="94">
        <v>248</v>
      </c>
      <c r="S55" s="179">
        <f>SUM(S33,S40,S54)</f>
        <v>72</v>
      </c>
    </row>
    <row r="56" spans="1:19" s="1" customFormat="1" ht="25.5" customHeight="1" x14ac:dyDescent="0.25">
      <c r="A56" s="37" t="s">
        <v>107</v>
      </c>
      <c r="B56" s="37" t="s">
        <v>108</v>
      </c>
      <c r="C56" s="5"/>
      <c r="D56" s="136"/>
      <c r="E56" s="6"/>
      <c r="F56" s="15"/>
      <c r="G56" s="221">
        <v>1404</v>
      </c>
      <c r="H56" s="136"/>
      <c r="I56" s="140">
        <v>612</v>
      </c>
      <c r="J56" s="180">
        <v>612</v>
      </c>
      <c r="K56" s="3">
        <v>0</v>
      </c>
      <c r="L56" s="4">
        <v>108</v>
      </c>
      <c r="M56" s="181">
        <f t="shared" si="11"/>
        <v>108</v>
      </c>
      <c r="N56" s="182">
        <v>108</v>
      </c>
      <c r="O56" s="183">
        <v>108</v>
      </c>
      <c r="P56" s="184">
        <f>SUM(N56,O56)</f>
        <v>216</v>
      </c>
      <c r="Q56" s="182">
        <v>144</v>
      </c>
      <c r="R56" s="183">
        <v>108</v>
      </c>
      <c r="S56" s="185">
        <f>SUM(Q56,R56)</f>
        <v>252</v>
      </c>
    </row>
    <row r="57" spans="1:19" s="1" customFormat="1" ht="21.75" customHeight="1" thickBot="1" x14ac:dyDescent="0.3">
      <c r="A57" s="146" t="s">
        <v>86</v>
      </c>
      <c r="B57" s="146" t="s">
        <v>109</v>
      </c>
      <c r="C57" s="147"/>
      <c r="D57" s="151"/>
      <c r="E57" s="153"/>
      <c r="F57" s="186"/>
      <c r="G57" s="222"/>
      <c r="H57" s="151"/>
      <c r="I57" s="151">
        <v>792</v>
      </c>
      <c r="J57" s="187">
        <v>792</v>
      </c>
      <c r="K57" s="154">
        <v>0</v>
      </c>
      <c r="L57" s="155">
        <v>0</v>
      </c>
      <c r="M57" s="188">
        <v>0</v>
      </c>
      <c r="N57" s="189">
        <v>72</v>
      </c>
      <c r="O57" s="190">
        <v>216</v>
      </c>
      <c r="P57" s="191">
        <f>SUM(N57:O57)</f>
        <v>288</v>
      </c>
      <c r="Q57" s="189">
        <v>108</v>
      </c>
      <c r="R57" s="190">
        <v>396</v>
      </c>
      <c r="S57" s="192">
        <f>SUM(Q57,R57)</f>
        <v>504</v>
      </c>
    </row>
    <row r="58" spans="1:19" s="1" customFormat="1" ht="25.5" customHeight="1" thickBot="1" x14ac:dyDescent="0.3">
      <c r="A58" s="80" t="s">
        <v>110</v>
      </c>
      <c r="B58" s="80" t="s">
        <v>111</v>
      </c>
      <c r="C58" s="92"/>
      <c r="D58" s="172"/>
      <c r="E58" s="88"/>
      <c r="F58" s="116"/>
      <c r="G58" s="193"/>
      <c r="H58" s="172"/>
      <c r="I58" s="92" t="s">
        <v>112</v>
      </c>
      <c r="J58" s="88"/>
      <c r="K58" s="89"/>
      <c r="L58" s="90">
        <v>1</v>
      </c>
      <c r="M58" s="91">
        <f>SUM(K58:L58)</f>
        <v>1</v>
      </c>
      <c r="N58" s="92"/>
      <c r="O58" s="88">
        <v>1</v>
      </c>
      <c r="P58" s="93">
        <f>SUM(N58:O58)</f>
        <v>1</v>
      </c>
      <c r="Q58" s="92">
        <v>1</v>
      </c>
      <c r="R58" s="194">
        <v>1</v>
      </c>
      <c r="S58" s="24">
        <f>SUM(Q58:R58)</f>
        <v>2</v>
      </c>
    </row>
    <row r="59" spans="1:19" s="1" customFormat="1" ht="24.75" customHeight="1" thickBot="1" x14ac:dyDescent="0.3">
      <c r="A59" s="24" t="s">
        <v>113</v>
      </c>
      <c r="B59" s="24" t="s">
        <v>114</v>
      </c>
      <c r="C59" s="25"/>
      <c r="D59" s="26"/>
      <c r="E59" s="27"/>
      <c r="F59" s="28"/>
      <c r="G59" s="25"/>
      <c r="H59" s="26"/>
      <c r="I59" s="26" t="s">
        <v>115</v>
      </c>
      <c r="J59" s="27"/>
      <c r="K59" s="130"/>
      <c r="L59" s="131"/>
      <c r="M59" s="132"/>
      <c r="N59" s="25"/>
      <c r="O59" s="27"/>
      <c r="P59" s="133"/>
      <c r="Q59" s="25"/>
      <c r="R59" s="134"/>
      <c r="S59" s="36"/>
    </row>
    <row r="60" spans="1:19" s="1" customFormat="1" ht="24" customHeight="1" thickBot="1" x14ac:dyDescent="0.3">
      <c r="A60" s="195" t="s">
        <v>116</v>
      </c>
      <c r="B60" s="195" t="s">
        <v>117</v>
      </c>
      <c r="C60" s="196"/>
      <c r="D60" s="197"/>
      <c r="E60" s="198"/>
      <c r="F60" s="186"/>
      <c r="G60" s="196"/>
      <c r="H60" s="197"/>
      <c r="I60" s="197" t="s">
        <v>118</v>
      </c>
      <c r="J60" s="88"/>
      <c r="K60" s="89" t="s">
        <v>115</v>
      </c>
      <c r="L60" s="90" t="s">
        <v>119</v>
      </c>
      <c r="M60" s="91" t="s">
        <v>120</v>
      </c>
      <c r="N60" s="92" t="s">
        <v>115</v>
      </c>
      <c r="O60" s="88" t="s">
        <v>119</v>
      </c>
      <c r="P60" s="93" t="s">
        <v>120</v>
      </c>
      <c r="Q60" s="92" t="s">
        <v>115</v>
      </c>
      <c r="R60" s="194">
        <v>0</v>
      </c>
      <c r="S60" s="80" t="s">
        <v>115</v>
      </c>
    </row>
    <row r="61" spans="1:19" s="1" customFormat="1" ht="13.5" customHeight="1" x14ac:dyDescent="0.25">
      <c r="A61" s="223" t="s">
        <v>121</v>
      </c>
      <c r="B61" s="224"/>
      <c r="C61" s="224"/>
      <c r="D61" s="224"/>
      <c r="E61" s="224"/>
      <c r="F61" s="224"/>
      <c r="G61" s="224"/>
      <c r="H61" s="224"/>
      <c r="I61" s="227" t="s">
        <v>15</v>
      </c>
      <c r="J61" s="142" t="s">
        <v>122</v>
      </c>
      <c r="K61" s="199">
        <f>SUM(K6,K33,K40,K54)</f>
        <v>612</v>
      </c>
      <c r="L61" s="200">
        <v>685</v>
      </c>
      <c r="M61" s="141">
        <v>1297</v>
      </c>
      <c r="N61" s="139">
        <v>340</v>
      </c>
      <c r="O61" s="201">
        <f>SUM(O6,O33,O40,O54)</f>
        <v>400</v>
      </c>
      <c r="P61" s="202">
        <v>762</v>
      </c>
      <c r="Q61" s="139">
        <f>SUM(Q6,Q33,Q40,Q54)</f>
        <v>186</v>
      </c>
      <c r="R61" s="201">
        <f>SUM(R6,R33,R40,R54)</f>
        <v>160</v>
      </c>
      <c r="S61" s="143">
        <f>SUM(S6,S33,S40,S54)</f>
        <v>282</v>
      </c>
    </row>
    <row r="62" spans="1:19" s="1" customFormat="1" ht="14.25" customHeight="1" x14ac:dyDescent="0.25">
      <c r="A62" s="225"/>
      <c r="B62" s="226"/>
      <c r="C62" s="226"/>
      <c r="D62" s="226"/>
      <c r="E62" s="226"/>
      <c r="F62" s="226"/>
      <c r="G62" s="226"/>
      <c r="H62" s="226"/>
      <c r="I62" s="228"/>
      <c r="J62" s="59" t="s">
        <v>123</v>
      </c>
      <c r="K62" s="7">
        <f>SUM(K56)</f>
        <v>0</v>
      </c>
      <c r="L62" s="8">
        <f>SUM(L56)</f>
        <v>108</v>
      </c>
      <c r="M62" s="58">
        <f t="shared" ref="M62:M67" si="14">SUM(K62,L62)</f>
        <v>108</v>
      </c>
      <c r="N62" s="9">
        <f>SUM(N56)</f>
        <v>108</v>
      </c>
      <c r="O62" s="10">
        <f>SUM(O56)</f>
        <v>108</v>
      </c>
      <c r="P62" s="59">
        <f t="shared" ref="P62:P67" si="15">SUM(N62,O62)</f>
        <v>216</v>
      </c>
      <c r="Q62" s="9">
        <f>SUM(Q56)</f>
        <v>144</v>
      </c>
      <c r="R62" s="10">
        <f>SUM(R56)</f>
        <v>108</v>
      </c>
      <c r="S62" s="52">
        <f t="shared" ref="S62:S67" si="16">SUM(Q62,R62)</f>
        <v>252</v>
      </c>
    </row>
    <row r="63" spans="1:19" s="1" customFormat="1" ht="14.25" customHeight="1" thickBot="1" x14ac:dyDescent="0.3">
      <c r="A63" s="225" t="s">
        <v>124</v>
      </c>
      <c r="B63" s="226"/>
      <c r="C63" s="226"/>
      <c r="D63" s="226"/>
      <c r="E63" s="226"/>
      <c r="F63" s="226"/>
      <c r="G63" s="226"/>
      <c r="H63" s="226"/>
      <c r="I63" s="228"/>
      <c r="J63" s="157" t="s">
        <v>125</v>
      </c>
      <c r="K63" s="154">
        <f>SUM(K57)</f>
        <v>0</v>
      </c>
      <c r="L63" s="155">
        <f>SUM(L57)</f>
        <v>0</v>
      </c>
      <c r="M63" s="156">
        <f t="shared" si="14"/>
        <v>0</v>
      </c>
      <c r="N63" s="147">
        <f>SUM(N57)</f>
        <v>72</v>
      </c>
      <c r="O63" s="153">
        <f>SUM(O57)</f>
        <v>216</v>
      </c>
      <c r="P63" s="157">
        <f t="shared" si="15"/>
        <v>288</v>
      </c>
      <c r="Q63" s="147">
        <f>SUM(Q57)</f>
        <v>108</v>
      </c>
      <c r="R63" s="153">
        <f>SUM(R57)</f>
        <v>396</v>
      </c>
      <c r="S63" s="146">
        <f t="shared" si="16"/>
        <v>504</v>
      </c>
    </row>
    <row r="64" spans="1:19" s="1" customFormat="1" ht="17.25" customHeight="1" x14ac:dyDescent="0.25">
      <c r="A64" s="225"/>
      <c r="B64" s="226"/>
      <c r="C64" s="226"/>
      <c r="D64" s="226"/>
      <c r="E64" s="226"/>
      <c r="F64" s="226"/>
      <c r="G64" s="226"/>
      <c r="H64" s="226"/>
      <c r="I64" s="228"/>
      <c r="J64" s="142" t="s">
        <v>126</v>
      </c>
      <c r="K64" s="3">
        <v>2</v>
      </c>
      <c r="L64" s="4">
        <v>2</v>
      </c>
      <c r="M64" s="203">
        <f t="shared" si="14"/>
        <v>4</v>
      </c>
      <c r="N64" s="5">
        <v>1</v>
      </c>
      <c r="O64" s="6">
        <v>2</v>
      </c>
      <c r="P64" s="142">
        <f t="shared" si="15"/>
        <v>3</v>
      </c>
      <c r="Q64" s="5">
        <v>0</v>
      </c>
      <c r="R64" s="6">
        <v>0</v>
      </c>
      <c r="S64" s="37">
        <f t="shared" si="16"/>
        <v>0</v>
      </c>
    </row>
    <row r="65" spans="1:19" s="1" customFormat="1" ht="15.75" customHeight="1" x14ac:dyDescent="0.25">
      <c r="A65" s="229"/>
      <c r="B65" s="230"/>
      <c r="C65" s="230"/>
      <c r="D65" s="230"/>
      <c r="E65" s="230"/>
      <c r="F65" s="230"/>
      <c r="G65" s="230"/>
      <c r="H65" s="230"/>
      <c r="I65" s="228"/>
      <c r="J65" s="59" t="s">
        <v>127</v>
      </c>
      <c r="K65" s="7">
        <v>1</v>
      </c>
      <c r="L65" s="8">
        <v>7</v>
      </c>
      <c r="M65" s="58">
        <f t="shared" si="14"/>
        <v>8</v>
      </c>
      <c r="N65" s="9">
        <v>0</v>
      </c>
      <c r="O65" s="10">
        <v>6</v>
      </c>
      <c r="P65" s="59">
        <f t="shared" si="15"/>
        <v>6</v>
      </c>
      <c r="Q65" s="9">
        <v>0</v>
      </c>
      <c r="R65" s="10">
        <v>8</v>
      </c>
      <c r="S65" s="52">
        <f t="shared" si="16"/>
        <v>8</v>
      </c>
    </row>
    <row r="66" spans="1:19" s="1" customFormat="1" ht="14.25" customHeight="1" thickBot="1" x14ac:dyDescent="0.3">
      <c r="A66" s="225"/>
      <c r="B66" s="226"/>
      <c r="C66" s="226"/>
      <c r="D66" s="226"/>
      <c r="E66" s="226"/>
      <c r="F66" s="226"/>
      <c r="G66" s="226"/>
      <c r="H66" s="226"/>
      <c r="I66" s="228"/>
      <c r="J66" s="157" t="s">
        <v>128</v>
      </c>
      <c r="K66" s="154">
        <v>0</v>
      </c>
      <c r="L66" s="155">
        <v>3</v>
      </c>
      <c r="M66" s="156">
        <f t="shared" si="14"/>
        <v>3</v>
      </c>
      <c r="N66" s="147">
        <v>0</v>
      </c>
      <c r="O66" s="153">
        <v>2</v>
      </c>
      <c r="P66" s="157">
        <f t="shared" si="15"/>
        <v>2</v>
      </c>
      <c r="Q66" s="147">
        <v>0</v>
      </c>
      <c r="R66" s="153">
        <v>4</v>
      </c>
      <c r="S66" s="146">
        <f t="shared" si="16"/>
        <v>4</v>
      </c>
    </row>
    <row r="67" spans="1:19" s="1" customFormat="1" ht="16.5" customHeight="1" thickBot="1" x14ac:dyDescent="0.3">
      <c r="A67" s="214"/>
      <c r="B67" s="215"/>
      <c r="C67" s="215"/>
      <c r="D67" s="215"/>
      <c r="E67" s="215"/>
      <c r="F67" s="215"/>
      <c r="G67" s="215"/>
      <c r="H67" s="215"/>
      <c r="I67" s="204"/>
      <c r="J67" s="205" t="s">
        <v>129</v>
      </c>
      <c r="K67" s="206">
        <f>SUM(K61:K63)</f>
        <v>612</v>
      </c>
      <c r="L67" s="207">
        <f>SUM(L61:L63)</f>
        <v>793</v>
      </c>
      <c r="M67" s="208">
        <f t="shared" si="14"/>
        <v>1405</v>
      </c>
      <c r="N67" s="209">
        <v>588</v>
      </c>
      <c r="O67" s="210">
        <v>790</v>
      </c>
      <c r="P67" s="211">
        <f t="shared" si="15"/>
        <v>1378</v>
      </c>
      <c r="Q67" s="209">
        <v>612</v>
      </c>
      <c r="R67" s="210">
        <v>752</v>
      </c>
      <c r="S67" s="195">
        <f t="shared" si="16"/>
        <v>1364</v>
      </c>
    </row>
  </sheetData>
  <mergeCells count="31">
    <mergeCell ref="A1:S1"/>
    <mergeCell ref="A2:A5"/>
    <mergeCell ref="B2:B5"/>
    <mergeCell ref="C2:E2"/>
    <mergeCell ref="G2:J2"/>
    <mergeCell ref="K2:S2"/>
    <mergeCell ref="C3:C5"/>
    <mergeCell ref="D3:D5"/>
    <mergeCell ref="E3:E5"/>
    <mergeCell ref="F3:F5"/>
    <mergeCell ref="Q3:S3"/>
    <mergeCell ref="I4:I5"/>
    <mergeCell ref="J4:J5"/>
    <mergeCell ref="M4:M5"/>
    <mergeCell ref="P4:P5"/>
    <mergeCell ref="A67:H67"/>
    <mergeCell ref="S4:S5"/>
    <mergeCell ref="D43:D44"/>
    <mergeCell ref="D47:D48"/>
    <mergeCell ref="D52:D53"/>
    <mergeCell ref="G56:G57"/>
    <mergeCell ref="A61:H62"/>
    <mergeCell ref="I61:I66"/>
    <mergeCell ref="A63:H64"/>
    <mergeCell ref="A65:H65"/>
    <mergeCell ref="A66:H66"/>
    <mergeCell ref="G3:G5"/>
    <mergeCell ref="H3:H5"/>
    <mergeCell ref="I3:J3"/>
    <mergeCell ref="K3:M3"/>
    <mergeCell ref="N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2020-09-07T07:57:13Z</dcterms:modified>
</cp:coreProperties>
</file>