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'Лист1'!$A$1:$N$75</definedName>
  </definedNames>
  <calcPr fullCalcOnLoad="1"/>
</workbook>
</file>

<file path=xl/comments1.xml><?xml version="1.0" encoding="utf-8"?>
<comments xmlns="http://schemas.openxmlformats.org/spreadsheetml/2006/main">
  <authors>
    <author/>
    <author>Rodnik</author>
  </authors>
  <commentList>
    <comment ref="E9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30% дом</t>
        </r>
      </text>
    </comment>
    <comment ref="G47" authorId="1">
      <text>
        <r>
          <rPr>
            <b/>
            <sz val="9"/>
            <rFont val="Tahoma"/>
            <family val="2"/>
          </rPr>
          <t>Rodnik:</t>
        </r>
        <r>
          <rPr>
            <sz val="9"/>
            <rFont val="Tahoma"/>
            <family val="2"/>
          </rPr>
          <t xml:space="preserve">
ПРОСТАВЛЕНО
 ВРУЧНУЮ</t>
        </r>
      </text>
    </comment>
  </commentList>
</comments>
</file>

<file path=xl/sharedStrings.xml><?xml version="1.0" encoding="utf-8"?>
<sst xmlns="http://schemas.openxmlformats.org/spreadsheetml/2006/main" count="222" uniqueCount="188">
  <si>
    <t xml:space="preserve">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</si>
  <si>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</si>
  <si>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</si>
  <si>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</si>
  <si>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сместрам/ триместра (час. )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</si>
  <si>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</si>
  <si>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</si>
  <si>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</si>
  <si>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</si>
  <si>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</si>
  <si>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</si>
  <si>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</si>
  <si>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</si>
  <si>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</si>
  <si>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</si>
  <si>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</si>
  <si>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</si>
  <si>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</si>
  <si>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</si>
  <si>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нед.</t>
  </si>
  <si>
    <t>О.00</t>
  </si>
  <si>
    <t>Общеобразовательный цикл</t>
  </si>
  <si>
    <t>Русский язык</t>
  </si>
  <si>
    <t>З/З/З/З</t>
  </si>
  <si>
    <t>Основы безопасности жизнедеятельности</t>
  </si>
  <si>
    <t xml:space="preserve">Биология </t>
  </si>
  <si>
    <t>География</t>
  </si>
  <si>
    <t xml:space="preserve">Экология </t>
  </si>
  <si>
    <t>ДЗ</t>
  </si>
  <si>
    <t>ОУД.13</t>
  </si>
  <si>
    <t>Э/4</t>
  </si>
  <si>
    <t>ОУД.14</t>
  </si>
  <si>
    <t>ОУД.15</t>
  </si>
  <si>
    <t xml:space="preserve">Информатика </t>
  </si>
  <si>
    <t xml:space="preserve"> Э/2</t>
  </si>
  <si>
    <t>АД</t>
  </si>
  <si>
    <t>Адаптационный цикл</t>
  </si>
  <si>
    <t>АД. 01</t>
  </si>
  <si>
    <t>Коммуникативный практикум</t>
  </si>
  <si>
    <t>П.00</t>
  </si>
  <si>
    <t>Профессиональный цикл</t>
  </si>
  <si>
    <t>Общепрофессиональный цикл *</t>
  </si>
  <si>
    <t>- ,Э/4</t>
  </si>
  <si>
    <t>Охрана труда и техника безопасности</t>
  </si>
  <si>
    <t>Экономика организации</t>
  </si>
  <si>
    <t>ПМ.00</t>
  </si>
  <si>
    <t>Профессиональные модули</t>
  </si>
  <si>
    <t>ПМ.01</t>
  </si>
  <si>
    <t>Ввод и обработка цифровой информации</t>
  </si>
  <si>
    <t>КЭ/5</t>
  </si>
  <si>
    <t>МДК.01.01</t>
  </si>
  <si>
    <t>Э/5</t>
  </si>
  <si>
    <t>МДК.01.02/В</t>
  </si>
  <si>
    <t>УП.01</t>
  </si>
  <si>
    <t>Учебная практика (производственное обучение)</t>
  </si>
  <si>
    <t>ПП.01</t>
  </si>
  <si>
    <t>Производственная практика</t>
  </si>
  <si>
    <t>ПМ.02</t>
  </si>
  <si>
    <t>Хранение, передача и публикация цифровой информации</t>
  </si>
  <si>
    <t>КЭ/6</t>
  </si>
  <si>
    <t>МДК.02.01</t>
  </si>
  <si>
    <t>Технологии публикации цифровой мультимедийной информации</t>
  </si>
  <si>
    <t>МДК 02.02/В</t>
  </si>
  <si>
    <t>Технология создание Web - документов</t>
  </si>
  <si>
    <t>УП.02</t>
  </si>
  <si>
    <t>ПП.02</t>
  </si>
  <si>
    <t>ПМ.03</t>
  </si>
  <si>
    <t>Организация документационного обеспечения управления и функционирования организации</t>
  </si>
  <si>
    <t>КЭ/4</t>
  </si>
  <si>
    <t>МДК.03.01/В</t>
  </si>
  <si>
    <t xml:space="preserve">Документационное обслуживание управления </t>
  </si>
  <si>
    <t>МДК 03.02/В</t>
  </si>
  <si>
    <t xml:space="preserve">Организация  секретарского обслуживания </t>
  </si>
  <si>
    <t>УП.03</t>
  </si>
  <si>
    <t>ПП.03</t>
  </si>
  <si>
    <t>ВД.01</t>
  </si>
  <si>
    <t>Обработка операционных документов</t>
  </si>
  <si>
    <t>Э</t>
  </si>
  <si>
    <t>УП.00</t>
  </si>
  <si>
    <t>Всего на учебную практику (производственное обучение)</t>
  </si>
  <si>
    <t>ПП.00</t>
  </si>
  <si>
    <t>Всего на производственную практику</t>
  </si>
  <si>
    <t>1404/ 39 недель</t>
  </si>
  <si>
    <t>72/ 2 нед</t>
  </si>
  <si>
    <t>216/ 6 нед</t>
  </si>
  <si>
    <t>108/ 3 нед</t>
  </si>
  <si>
    <t>396/ 11 нед</t>
  </si>
  <si>
    <t>ПА.00</t>
  </si>
  <si>
    <t>Промежуточная аттестация</t>
  </si>
  <si>
    <t>5 нед.</t>
  </si>
  <si>
    <t>1нед</t>
  </si>
  <si>
    <t>2 нед</t>
  </si>
  <si>
    <t>Экзамены</t>
  </si>
  <si>
    <t>ГИА.00</t>
  </si>
  <si>
    <t>Государственная (итоговая) аттестация</t>
  </si>
  <si>
    <t>2нед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</si>
  <si>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</si>
  <si>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</si>
  <si>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</si>
  <si>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</si>
  <si>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</si>
  <si>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</si>
  <si>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22нед</t>
  </si>
  <si>
    <t>11 нед</t>
  </si>
  <si>
    <t>Всего:</t>
  </si>
  <si>
    <t>К</t>
  </si>
  <si>
    <t>Консультации (на каждую учебную группу на весь период обучения)</t>
  </si>
  <si>
    <t>Всего</t>
  </si>
  <si>
    <t>дисциплин и МДК</t>
  </si>
  <si>
    <t>учебной практики</t>
  </si>
  <si>
    <t xml:space="preserve">производств. практики </t>
  </si>
  <si>
    <t>72/2 нед</t>
  </si>
  <si>
    <t>216/6 нед</t>
  </si>
  <si>
    <t>108/3 нед</t>
  </si>
  <si>
    <t>396/11 нед</t>
  </si>
  <si>
    <t>экзаменов</t>
  </si>
  <si>
    <t>дифф. зачетов</t>
  </si>
  <si>
    <t>зачетов</t>
  </si>
  <si>
    <t>СОГЛАСОВАНО</t>
  </si>
  <si>
    <t>Учебный план рассмотрен и согласован на заседании ЦМК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</si>
  <si>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 (всего 300 час.)</t>
    </r>
  </si>
  <si>
    <t>ОУДБ.00</t>
  </si>
  <si>
    <t>ОУДБ.01</t>
  </si>
  <si>
    <t>ОУДБ.02</t>
  </si>
  <si>
    <t>Э/2</t>
  </si>
  <si>
    <t>ДЗ/4</t>
  </si>
  <si>
    <t>ОУДБ.03</t>
  </si>
  <si>
    <t>ОУБД.04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</si>
  <si>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</si>
  <si>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</si>
  <si>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</si>
  <si>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</si>
  <si>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</si>
  <si>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</si>
  <si>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</si>
  <si>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ДЗ/2</t>
  </si>
  <si>
    <t>ДЗ/6</t>
  </si>
  <si>
    <t xml:space="preserve"> Общеобразовательные  учебные дисциплины базовые</t>
  </si>
  <si>
    <t xml:space="preserve">  Общеобразовательные учебные дисциплины  профильные</t>
  </si>
  <si>
    <t>ДЗ/2,4</t>
  </si>
  <si>
    <t xml:space="preserve"> Учебные дисциплины дополнительные</t>
  </si>
  <si>
    <t>ОУДП.00</t>
  </si>
  <si>
    <t>УДД.00</t>
  </si>
  <si>
    <t>УДД.01</t>
  </si>
  <si>
    <t>Основы профессиональной мобильности</t>
  </si>
  <si>
    <t>ОПД.00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</si>
  <si>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</si>
  <si>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</si>
  <si>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</si>
  <si>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</si>
  <si>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</si>
  <si>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</si>
  <si>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</si>
  <si>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Безопасность жизнедеятельности</t>
  </si>
  <si>
    <t xml:space="preserve"> Физическая культура (ОФК)</t>
  </si>
  <si>
    <r>
      <t xml:space="preserve">Протокол "___" от        </t>
    </r>
    <r>
      <rPr>
        <u val="single"/>
        <sz val="9"/>
        <rFont val="Times New Roman"/>
        <family val="1"/>
      </rPr>
      <t>2018г.</t>
    </r>
  </si>
  <si>
    <t>З/6</t>
  </si>
  <si>
    <t>З/5</t>
  </si>
  <si>
    <t>ДЗ/5</t>
  </si>
  <si>
    <t>ДЗ/1</t>
  </si>
  <si>
    <t>ДЗ/2,4,5</t>
  </si>
  <si>
    <t>Э/6</t>
  </si>
  <si>
    <t>Государственная итоговая аттестация:</t>
  </si>
  <si>
    <t>УДД.02</t>
  </si>
  <si>
    <t>Астрономия</t>
  </si>
  <si>
    <r>
      <t xml:space="preserve">Экзамены </t>
    </r>
    <r>
      <rPr>
        <sz val="10"/>
        <rFont val="Times New Roman"/>
        <family val="1"/>
      </rPr>
      <t>на учебную группу ( 18ч - I курс, 18 ч - II курс, 30 ч. - III курс)</t>
    </r>
  </si>
  <si>
    <t>УДД.03</t>
  </si>
  <si>
    <t>УДД.04</t>
  </si>
  <si>
    <t>Основы проектной деятельности</t>
  </si>
  <si>
    <t>Литература - Братченко Мария Владимировна</t>
  </si>
  <si>
    <t>Иностранный язык - Ивин Антон Павлович</t>
  </si>
  <si>
    <t>История - Шахмеева Ирина Евгеньевна</t>
  </si>
  <si>
    <t>Физическая культура (ОФК) - Коптякова Анна Анатольевна</t>
  </si>
  <si>
    <t>Химия - Хижук Марина владимировна</t>
  </si>
  <si>
    <t>Обществознание (вкл. экономику, право) - Шахмеева Ирина Евгеньевна</t>
  </si>
  <si>
    <t>Математика - Лебедева Людмила Ивановна</t>
  </si>
  <si>
    <t>Физика - Комлева Ирина Сергеевна</t>
  </si>
  <si>
    <t>История России - Шахмеева Ирина Евгеньевна</t>
  </si>
  <si>
    <t>Основы информационных технологий - Погадаева Елизавета Сергеевна</t>
  </si>
  <si>
    <t xml:space="preserve">Основы электротехники - </t>
  </si>
  <si>
    <t>Основы электроники и цифровой схемотехники - Погадаева Елизавета Сергеевна</t>
  </si>
  <si>
    <t>Технологии создания и обработки цифровой мультимедийной информации - Ивлев Александр Артурович</t>
  </si>
  <si>
    <t>Основы профессионального общения - Колосов Сергей Григорьевич</t>
  </si>
  <si>
    <t>Учебная практика (производственное обучение) - Рожина Нина Петровна</t>
  </si>
  <si>
    <t>Производственная практика - Рожина Нина Петровна</t>
  </si>
  <si>
    <t xml:space="preserve"> </t>
  </si>
  <si>
    <t>консультации</t>
  </si>
  <si>
    <t>Рабочий  учебный план по профессии 09.01.03  Мастер по обработке цифровой информации   2018/19 учебный год  МЦИ-203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</si>
</sst>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" fillId="35" borderId="15" xfId="0" applyFont="1" applyFill="1" applyBorder="1" applyAlignment="1">
      <alignment horizontal="center" wrapText="1"/>
    </xf>
    <xf numFmtId="1" fontId="8" fillId="35" borderId="15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1" fontId="8" fillId="35" borderId="17" xfId="0" applyNumberFormat="1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wrapText="1"/>
    </xf>
    <xf numFmtId="0" fontId="3" fillId="35" borderId="25" xfId="0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center"/>
    </xf>
    <xf numFmtId="1" fontId="8" fillId="35" borderId="26" xfId="0" applyNumberFormat="1" applyFont="1" applyFill="1" applyBorder="1" applyAlignment="1">
      <alignment horizontal="center" vertical="center"/>
    </xf>
    <xf numFmtId="1" fontId="8" fillId="35" borderId="25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5" fillId="33" borderId="2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wrapText="1"/>
    </xf>
    <xf numFmtId="0" fontId="5" fillId="33" borderId="27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left" vertical="top" wrapText="1"/>
    </xf>
    <xf numFmtId="1" fontId="3" fillId="34" borderId="14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49" fontId="3" fillId="33" borderId="14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/>
    </xf>
    <xf numFmtId="1" fontId="5" fillId="33" borderId="27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left" vertical="top" wrapText="1"/>
    </xf>
    <xf numFmtId="49" fontId="3" fillId="35" borderId="14" xfId="0" applyNumberFormat="1" applyFont="1" applyFill="1" applyBorder="1" applyAlignment="1">
      <alignment horizont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vertical="top" wrapText="1"/>
    </xf>
    <xf numFmtId="49" fontId="3" fillId="35" borderId="14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/>
    </xf>
    <xf numFmtId="1" fontId="8" fillId="35" borderId="20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1" fontId="8" fillId="35" borderId="3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5" fillId="35" borderId="27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3" fillId="33" borderId="14" xfId="0" applyFont="1" applyFill="1" applyBorder="1" applyAlignment="1">
      <alignment vertical="top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/>
    </xf>
    <xf numFmtId="0" fontId="6" fillId="35" borderId="14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left" vertical="top" wrapText="1"/>
    </xf>
    <xf numFmtId="49" fontId="5" fillId="35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center" wrapText="1"/>
    </xf>
    <xf numFmtId="1" fontId="6" fillId="35" borderId="33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" fontId="3" fillId="35" borderId="3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top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center"/>
    </xf>
    <xf numFmtId="0" fontId="5" fillId="33" borderId="35" xfId="0" applyFont="1" applyFill="1" applyBorder="1" applyAlignment="1">
      <alignment wrapText="1"/>
    </xf>
    <xf numFmtId="0" fontId="5" fillId="33" borderId="36" xfId="0" applyFont="1" applyFill="1" applyBorder="1" applyAlignment="1">
      <alignment wrapText="1"/>
    </xf>
    <xf numFmtId="0" fontId="5" fillId="33" borderId="37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5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" fontId="3" fillId="37" borderId="14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wrapText="1"/>
    </xf>
    <xf numFmtId="0" fontId="5" fillId="36" borderId="32" xfId="0" applyFont="1" applyFill="1" applyBorder="1" applyAlignment="1">
      <alignment horizontal="center" wrapText="1"/>
    </xf>
    <xf numFmtId="0" fontId="5" fillId="36" borderId="37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1" fontId="3" fillId="36" borderId="12" xfId="0" applyNumberFormat="1" applyFont="1" applyFill="1" applyBorder="1" applyAlignment="1">
      <alignment horizontal="center" vertical="center" wrapText="1"/>
    </xf>
    <xf numFmtId="1" fontId="3" fillId="37" borderId="14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1" fontId="3" fillId="38" borderId="14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/>
    </xf>
    <xf numFmtId="1" fontId="8" fillId="38" borderId="14" xfId="0" applyNumberFormat="1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1" fontId="3" fillId="34" borderId="14" xfId="0" applyNumberFormat="1" applyFont="1" applyFill="1" applyBorder="1" applyAlignment="1">
      <alignment horizontal="center" vertical="center" textRotation="90" wrapText="1"/>
    </xf>
    <xf numFmtId="1" fontId="8" fillId="35" borderId="43" xfId="0" applyNumberFormat="1" applyFont="1" applyFill="1" applyBorder="1" applyAlignment="1">
      <alignment horizontal="center" vertical="center" textRotation="90"/>
    </xf>
    <xf numFmtId="0" fontId="5" fillId="33" borderId="0" xfId="0" applyFont="1" applyFill="1" applyBorder="1" applyAlignment="1">
      <alignment horizontal="center" textRotation="90" wrapText="1"/>
    </xf>
    <xf numFmtId="0" fontId="5" fillId="33" borderId="0" xfId="0" applyFont="1" applyFill="1" applyAlignment="1">
      <alignment textRotation="90"/>
    </xf>
    <xf numFmtId="1" fontId="6" fillId="35" borderId="39" xfId="0" applyNumberFormat="1" applyFont="1" applyFill="1" applyBorder="1" applyAlignment="1">
      <alignment horizontal="center" vertical="center" textRotation="90" wrapText="1"/>
    </xf>
    <xf numFmtId="0" fontId="5" fillId="33" borderId="43" xfId="0" applyFont="1" applyFill="1" applyBorder="1" applyAlignment="1">
      <alignment horizontal="center" vertical="center" textRotation="90"/>
    </xf>
    <xf numFmtId="1" fontId="8" fillId="33" borderId="0" xfId="0" applyNumberFormat="1" applyFont="1" applyFill="1" applyBorder="1" applyAlignment="1">
      <alignment horizontal="center" vertical="center" textRotation="90" wrapText="1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14" xfId="0" applyFont="1" applyFill="1" applyBorder="1" applyAlignment="1">
      <alignment horizontal="center" vertical="center" textRotation="90"/>
    </xf>
    <xf numFmtId="1" fontId="3" fillId="33" borderId="14" xfId="0" applyNumberFormat="1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left" vertical="top" textRotation="90" wrapText="1"/>
    </xf>
    <xf numFmtId="0" fontId="3" fillId="33" borderId="10" xfId="0" applyFont="1" applyFill="1" applyBorder="1" applyAlignment="1">
      <alignment textRotation="90" wrapText="1"/>
    </xf>
    <xf numFmtId="0" fontId="5" fillId="33" borderId="10" xfId="0" applyFont="1" applyFill="1" applyBorder="1" applyAlignment="1">
      <alignment vertical="top" textRotation="90" wrapText="1"/>
    </xf>
    <xf numFmtId="0" fontId="5" fillId="33" borderId="12" xfId="0" applyFont="1" applyFill="1" applyBorder="1" applyAlignment="1">
      <alignment textRotation="90" wrapText="1"/>
    </xf>
    <xf numFmtId="0" fontId="2" fillId="33" borderId="0" xfId="0" applyFont="1" applyFill="1" applyAlignment="1">
      <alignment horizontal="center" vertical="center" textRotation="90"/>
    </xf>
    <xf numFmtId="0" fontId="5" fillId="33" borderId="0" xfId="0" applyFont="1" applyFill="1" applyBorder="1" applyAlignment="1">
      <alignment horizontal="center" textRotation="255" wrapText="1"/>
    </xf>
    <xf numFmtId="1" fontId="8" fillId="35" borderId="0" xfId="0" applyNumberFormat="1" applyFont="1" applyFill="1" applyBorder="1" applyAlignment="1">
      <alignment horizontal="center" vertical="center" textRotation="255"/>
    </xf>
    <xf numFmtId="0" fontId="3" fillId="33" borderId="29" xfId="0" applyFont="1" applyFill="1" applyBorder="1" applyAlignment="1">
      <alignment horizontal="center" textRotation="255" wrapText="1"/>
    </xf>
    <xf numFmtId="0" fontId="5" fillId="33" borderId="21" xfId="0" applyFont="1" applyFill="1" applyBorder="1" applyAlignment="1">
      <alignment horizontal="center" textRotation="255" wrapText="1"/>
    </xf>
    <xf numFmtId="1" fontId="3" fillId="33" borderId="12" xfId="0" applyNumberFormat="1" applyFont="1" applyFill="1" applyBorder="1" applyAlignment="1">
      <alignment horizontal="center" vertical="center" textRotation="255" wrapText="1"/>
    </xf>
    <xf numFmtId="1" fontId="3" fillId="34" borderId="14" xfId="0" applyNumberFormat="1" applyFont="1" applyFill="1" applyBorder="1" applyAlignment="1">
      <alignment horizontal="center" vertical="center" textRotation="255"/>
    </xf>
    <xf numFmtId="1" fontId="5" fillId="33" borderId="0" xfId="0" applyNumberFormat="1" applyFont="1" applyFill="1" applyBorder="1" applyAlignment="1">
      <alignment horizontal="center" vertical="center" textRotation="255"/>
    </xf>
    <xf numFmtId="1" fontId="3" fillId="35" borderId="14" xfId="0" applyNumberFormat="1" applyFont="1" applyFill="1" applyBorder="1" applyAlignment="1">
      <alignment horizontal="center" vertical="center" textRotation="255" wrapText="1"/>
    </xf>
    <xf numFmtId="0" fontId="5" fillId="33" borderId="0" xfId="0" applyFont="1" applyFill="1" applyBorder="1" applyAlignment="1">
      <alignment horizontal="center" vertical="center" textRotation="255"/>
    </xf>
    <xf numFmtId="1" fontId="5" fillId="33" borderId="0" xfId="0" applyNumberFormat="1" applyFont="1" applyFill="1" applyBorder="1" applyAlignment="1">
      <alignment horizontal="center" vertical="center" textRotation="255" wrapText="1"/>
    </xf>
    <xf numFmtId="1" fontId="6" fillId="33" borderId="14" xfId="0" applyNumberFormat="1" applyFont="1" applyFill="1" applyBorder="1" applyAlignment="1">
      <alignment horizontal="center" vertical="center" textRotation="255" wrapText="1"/>
    </xf>
    <xf numFmtId="1" fontId="8" fillId="35" borderId="12" xfId="0" applyNumberFormat="1" applyFont="1" applyFill="1" applyBorder="1" applyAlignment="1">
      <alignment horizontal="center" vertical="center" textRotation="255"/>
    </xf>
    <xf numFmtId="0" fontId="5" fillId="33" borderId="44" xfId="0" applyFont="1" applyFill="1" applyBorder="1" applyAlignment="1">
      <alignment horizontal="center" vertical="center" textRotation="255"/>
    </xf>
    <xf numFmtId="0" fontId="5" fillId="33" borderId="45" xfId="0" applyFont="1" applyFill="1" applyBorder="1" applyAlignment="1">
      <alignment horizontal="center" vertical="center" textRotation="255"/>
    </xf>
    <xf numFmtId="0" fontId="5" fillId="33" borderId="46" xfId="0" applyFont="1" applyFill="1" applyBorder="1" applyAlignment="1">
      <alignment horizontal="center" vertical="center" textRotation="255"/>
    </xf>
    <xf numFmtId="1" fontId="5" fillId="33" borderId="46" xfId="0" applyNumberFormat="1" applyFont="1" applyFill="1" applyBorder="1" applyAlignment="1">
      <alignment horizontal="center" vertical="center" textRotation="255"/>
    </xf>
    <xf numFmtId="1" fontId="5" fillId="33" borderId="45" xfId="0" applyNumberFormat="1" applyFont="1" applyFill="1" applyBorder="1" applyAlignment="1">
      <alignment horizontal="center" vertical="center" textRotation="255"/>
    </xf>
    <xf numFmtId="1" fontId="5" fillId="33" borderId="47" xfId="0" applyNumberFormat="1" applyFont="1" applyFill="1" applyBorder="1" applyAlignment="1">
      <alignment horizontal="center" vertical="center" textRotation="255"/>
    </xf>
    <xf numFmtId="0" fontId="5" fillId="33" borderId="45" xfId="0" applyFont="1" applyFill="1" applyBorder="1" applyAlignment="1">
      <alignment horizontal="center" textRotation="255" wrapText="1"/>
    </xf>
    <xf numFmtId="0" fontId="5" fillId="33" borderId="46" xfId="0" applyFont="1" applyFill="1" applyBorder="1" applyAlignment="1">
      <alignment horizontal="center" textRotation="255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textRotation="90" wrapText="1"/>
    </xf>
    <xf numFmtId="0" fontId="1" fillId="33" borderId="4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5" fillId="35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SheetLayoutView="100" zoomScalePageLayoutView="0" workbookViewId="0" topLeftCell="A28">
      <selection activeCell="A69" sqref="A69"/>
    </sheetView>
  </sheetViews>
  <sheetFormatPr defaultColWidth="9.00390625" defaultRowHeight="12.75"/>
  <cols>
    <col min="1" max="1" width="11.375" style="1" customWidth="1"/>
    <col min="2" max="2" width="41.625" style="2" customWidth="1"/>
    <col min="3" max="3" width="7.00390625" style="2" customWidth="1"/>
    <col min="4" max="4" width="6.25390625" style="1" customWidth="1"/>
    <col min="5" max="5" width="6.125" style="1" customWidth="1"/>
    <col min="6" max="6" width="6.125" style="197" customWidth="1"/>
    <col min="7" max="7" width="7.875" style="1" customWidth="1"/>
    <col min="8" max="8" width="8.75390625" style="1" customWidth="1"/>
    <col min="9" max="9" width="7.375" style="1" customWidth="1"/>
    <col min="10" max="10" width="7.625" style="1" customWidth="1"/>
    <col min="11" max="11" width="7.125" style="1" customWidth="1"/>
    <col min="12" max="12" width="6.875" style="1" customWidth="1"/>
    <col min="13" max="14" width="5.75390625" style="1" customWidth="1"/>
    <col min="15" max="15" width="6.25390625" style="1" customWidth="1"/>
    <col min="16" max="16384" width="9.125" style="2" customWidth="1"/>
  </cols>
  <sheetData>
    <row r="1" spans="1:14" ht="33.75" customHeight="1">
      <c r="A1" s="220" t="s">
        <v>187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5" ht="30" customHeight="1">
      <c r="A2" s="221" t="s">
        <v>0</v>
      </c>
      <c r="B2" s="222" t="s">
        <v>1</v>
      </c>
      <c r="C2" s="221" t="s">
        <v>2</v>
      </c>
      <c r="D2" s="222" t="s">
        <v>3</v>
      </c>
      <c r="E2" s="222"/>
      <c r="F2" s="222"/>
      <c r="G2" s="222"/>
      <c r="H2" s="222"/>
      <c r="I2" s="222" t="s">
        <v>4</v>
      </c>
      <c r="J2" s="222"/>
      <c r="K2" s="222"/>
      <c r="L2" s="222"/>
      <c r="M2" s="222"/>
      <c r="N2" s="223"/>
      <c r="O2" s="152"/>
    </row>
    <row r="3" spans="1:15" ht="25.5" customHeight="1">
      <c r="A3" s="221"/>
      <c r="B3" s="222"/>
      <c r="C3" s="221"/>
      <c r="D3" s="221" t="s">
        <v>5</v>
      </c>
      <c r="E3" s="221" t="s">
        <v>6</v>
      </c>
      <c r="F3" s="227" t="s">
        <v>186</v>
      </c>
      <c r="G3" s="222" t="s">
        <v>7</v>
      </c>
      <c r="H3" s="222"/>
      <c r="I3" s="224" t="s">
        <v>8</v>
      </c>
      <c r="J3" s="224"/>
      <c r="K3" s="224" t="s">
        <v>9</v>
      </c>
      <c r="L3" s="224"/>
      <c r="M3" s="224" t="s">
        <v>10</v>
      </c>
      <c r="N3" s="224"/>
      <c r="O3" s="4"/>
    </row>
    <row r="4" spans="1:15" ht="12.75" customHeight="1">
      <c r="A4" s="221"/>
      <c r="B4" s="222"/>
      <c r="C4" s="221"/>
      <c r="D4" s="221"/>
      <c r="E4" s="221"/>
      <c r="F4" s="228"/>
      <c r="G4" s="221" t="s">
        <v>11</v>
      </c>
      <c r="H4" s="225" t="s">
        <v>12</v>
      </c>
      <c r="I4" s="5" t="s">
        <v>13</v>
      </c>
      <c r="J4" s="5" t="s">
        <v>14</v>
      </c>
      <c r="K4" s="154" t="s">
        <v>15</v>
      </c>
      <c r="L4" s="154" t="s">
        <v>16</v>
      </c>
      <c r="M4" s="6" t="s">
        <v>17</v>
      </c>
      <c r="N4" s="5" t="s">
        <v>18</v>
      </c>
      <c r="O4" s="4"/>
    </row>
    <row r="5" spans="1:15" ht="12.75">
      <c r="A5" s="221"/>
      <c r="B5" s="222"/>
      <c r="C5" s="221"/>
      <c r="D5" s="221"/>
      <c r="E5" s="221"/>
      <c r="F5" s="228"/>
      <c r="G5" s="221"/>
      <c r="H5" s="225"/>
      <c r="I5" s="5">
        <v>17</v>
      </c>
      <c r="J5" s="5">
        <v>23</v>
      </c>
      <c r="K5" s="154">
        <v>17</v>
      </c>
      <c r="L5" s="154">
        <v>23</v>
      </c>
      <c r="M5" s="6">
        <v>17</v>
      </c>
      <c r="N5" s="5">
        <v>23</v>
      </c>
      <c r="O5" s="4"/>
    </row>
    <row r="6" spans="1:15" ht="12.75">
      <c r="A6" s="221"/>
      <c r="B6" s="222"/>
      <c r="C6" s="221"/>
      <c r="D6" s="221"/>
      <c r="E6" s="221"/>
      <c r="F6" s="229"/>
      <c r="G6" s="221"/>
      <c r="H6" s="225"/>
      <c r="I6" s="7" t="s">
        <v>19</v>
      </c>
      <c r="J6" s="8" t="s">
        <v>19</v>
      </c>
      <c r="K6" s="155" t="s">
        <v>19</v>
      </c>
      <c r="L6" s="155" t="s">
        <v>19</v>
      </c>
      <c r="M6" s="9" t="s">
        <v>19</v>
      </c>
      <c r="N6" s="8" t="s">
        <v>19</v>
      </c>
      <c r="O6" s="4"/>
    </row>
    <row r="7" spans="1:15" s="13" customFormat="1" ht="12.75">
      <c r="A7" s="10">
        <v>1</v>
      </c>
      <c r="B7" s="10">
        <v>2</v>
      </c>
      <c r="C7" s="10">
        <v>3</v>
      </c>
      <c r="D7" s="10">
        <v>4</v>
      </c>
      <c r="E7" s="218">
        <v>5</v>
      </c>
      <c r="F7" s="219"/>
      <c r="G7" s="11">
        <v>6</v>
      </c>
      <c r="H7" s="10">
        <v>7</v>
      </c>
      <c r="I7" s="10">
        <v>8</v>
      </c>
      <c r="J7" s="10">
        <v>9</v>
      </c>
      <c r="K7" s="156">
        <v>10</v>
      </c>
      <c r="L7" s="156">
        <v>11</v>
      </c>
      <c r="M7" s="10">
        <v>12</v>
      </c>
      <c r="N7" s="10">
        <v>13</v>
      </c>
      <c r="O7" s="12"/>
    </row>
    <row r="8" spans="1:15" ht="12.75" hidden="1">
      <c r="A8" s="14" t="s">
        <v>20</v>
      </c>
      <c r="B8" s="15" t="s">
        <v>21</v>
      </c>
      <c r="C8" s="14"/>
      <c r="D8" s="16">
        <f>D9+D21+D25+D30</f>
        <v>2994</v>
      </c>
      <c r="E8" s="16">
        <f>E9+E21+E25+E30</f>
        <v>988</v>
      </c>
      <c r="F8" s="182"/>
      <c r="G8" s="16">
        <f aca="true" t="shared" si="0" ref="G8:N8">G9+G21+G25+G30</f>
        <v>1972</v>
      </c>
      <c r="H8" s="16">
        <f t="shared" si="0"/>
        <v>1050</v>
      </c>
      <c r="I8" s="16">
        <f t="shared" si="0"/>
        <v>544</v>
      </c>
      <c r="J8" s="16">
        <f t="shared" si="0"/>
        <v>580</v>
      </c>
      <c r="K8" s="157">
        <f t="shared" si="0"/>
        <v>274</v>
      </c>
      <c r="L8" s="157">
        <f t="shared" si="0"/>
        <v>306</v>
      </c>
      <c r="M8" s="16">
        <f t="shared" si="0"/>
        <v>144</v>
      </c>
      <c r="N8" s="16">
        <f t="shared" si="0"/>
        <v>124</v>
      </c>
      <c r="O8" s="17"/>
    </row>
    <row r="9" spans="1:15" s="27" customFormat="1" ht="30.75" customHeight="1">
      <c r="A9" s="18" t="s">
        <v>121</v>
      </c>
      <c r="B9" s="19" t="s">
        <v>137</v>
      </c>
      <c r="C9" s="20"/>
      <c r="D9" s="21">
        <f aca="true" t="shared" si="1" ref="D9:N9">SUM(D10:D20)</f>
        <v>1928</v>
      </c>
      <c r="E9" s="22">
        <f t="shared" si="1"/>
        <v>624</v>
      </c>
      <c r="F9" s="183"/>
      <c r="G9" s="23">
        <f t="shared" si="1"/>
        <v>1296</v>
      </c>
      <c r="H9" s="24">
        <f t="shared" si="1"/>
        <v>630</v>
      </c>
      <c r="I9" s="21">
        <f t="shared" si="1"/>
        <v>340</v>
      </c>
      <c r="J9" s="21">
        <f t="shared" si="1"/>
        <v>418</v>
      </c>
      <c r="K9" s="158">
        <f t="shared" si="1"/>
        <v>164</v>
      </c>
      <c r="L9" s="158">
        <f t="shared" si="1"/>
        <v>206</v>
      </c>
      <c r="M9" s="25">
        <f t="shared" si="1"/>
        <v>76</v>
      </c>
      <c r="N9" s="26">
        <f t="shared" si="1"/>
        <v>92</v>
      </c>
      <c r="O9" s="17"/>
    </row>
    <row r="10" spans="1:15" ht="16.5" customHeight="1" thickBot="1">
      <c r="A10" s="28" t="s">
        <v>122</v>
      </c>
      <c r="B10" s="29" t="s">
        <v>22</v>
      </c>
      <c r="C10" s="30" t="s">
        <v>124</v>
      </c>
      <c r="D10" s="31">
        <v>164</v>
      </c>
      <c r="E10" s="32">
        <v>50</v>
      </c>
      <c r="F10" s="184"/>
      <c r="G10" s="64">
        <v>114</v>
      </c>
      <c r="H10" s="34">
        <v>60</v>
      </c>
      <c r="I10" s="31">
        <v>68</v>
      </c>
      <c r="J10" s="31">
        <v>46</v>
      </c>
      <c r="K10" s="159"/>
      <c r="L10" s="159"/>
      <c r="M10" s="35"/>
      <c r="N10" s="35"/>
      <c r="O10" s="17"/>
    </row>
    <row r="11" spans="1:15" ht="13.5" customHeight="1" thickBot="1">
      <c r="A11" s="28" t="s">
        <v>123</v>
      </c>
      <c r="B11" s="29" t="s">
        <v>169</v>
      </c>
      <c r="C11" s="31" t="s">
        <v>139</v>
      </c>
      <c r="D11" s="31">
        <v>252</v>
      </c>
      <c r="E11" s="32">
        <v>80</v>
      </c>
      <c r="F11" s="217">
        <v>10</v>
      </c>
      <c r="G11" s="153">
        <v>172</v>
      </c>
      <c r="H11" s="34" t="s">
        <v>185</v>
      </c>
      <c r="I11" s="31">
        <v>34</v>
      </c>
      <c r="J11" s="31">
        <v>52</v>
      </c>
      <c r="K11" s="160">
        <v>34</v>
      </c>
      <c r="L11" s="160">
        <v>52</v>
      </c>
      <c r="M11" s="35"/>
      <c r="N11" s="35"/>
      <c r="O11" s="17"/>
    </row>
    <row r="12" spans="1:15" ht="14.25" customHeight="1" thickBot="1">
      <c r="A12" s="28" t="s">
        <v>126</v>
      </c>
      <c r="B12" s="29" t="s">
        <v>170</v>
      </c>
      <c r="C12" s="31" t="s">
        <v>125</v>
      </c>
      <c r="D12" s="31">
        <v>252</v>
      </c>
      <c r="E12" s="32">
        <v>80</v>
      </c>
      <c r="F12" s="217">
        <v>10</v>
      </c>
      <c r="G12" s="33">
        <v>174</v>
      </c>
      <c r="H12" s="34">
        <v>140</v>
      </c>
      <c r="I12" s="31">
        <v>34</v>
      </c>
      <c r="J12" s="31">
        <v>68</v>
      </c>
      <c r="K12" s="160">
        <v>34</v>
      </c>
      <c r="L12" s="160">
        <v>38</v>
      </c>
      <c r="M12" s="35"/>
      <c r="N12" s="35"/>
      <c r="O12" s="17"/>
    </row>
    <row r="13" spans="1:15" ht="12.75" customHeight="1" thickBot="1">
      <c r="A13" s="28" t="s">
        <v>127</v>
      </c>
      <c r="B13" s="29" t="s">
        <v>171</v>
      </c>
      <c r="C13" s="31" t="s">
        <v>125</v>
      </c>
      <c r="D13" s="31">
        <v>252</v>
      </c>
      <c r="E13" s="32">
        <v>80</v>
      </c>
      <c r="F13" s="217">
        <v>6</v>
      </c>
      <c r="G13" s="33">
        <v>136</v>
      </c>
      <c r="H13" s="34">
        <v>50</v>
      </c>
      <c r="I13" s="31">
        <v>34</v>
      </c>
      <c r="J13" s="31">
        <v>52</v>
      </c>
      <c r="K13" s="160">
        <v>32</v>
      </c>
      <c r="L13" s="160">
        <v>18</v>
      </c>
      <c r="M13" s="35"/>
      <c r="N13" s="35"/>
      <c r="O13" s="17"/>
    </row>
    <row r="14" spans="1:15" ht="25.5" customHeight="1" thickBot="1">
      <c r="A14" s="28" t="s">
        <v>128</v>
      </c>
      <c r="B14" s="36" t="s">
        <v>172</v>
      </c>
      <c r="C14" s="31" t="s">
        <v>23</v>
      </c>
      <c r="D14" s="31">
        <v>252</v>
      </c>
      <c r="E14" s="32">
        <v>80</v>
      </c>
      <c r="F14" s="217">
        <v>2</v>
      </c>
      <c r="G14" s="33">
        <v>172</v>
      </c>
      <c r="H14" s="34">
        <v>168</v>
      </c>
      <c r="I14" s="31">
        <v>34</v>
      </c>
      <c r="J14" s="31">
        <v>42</v>
      </c>
      <c r="K14" s="160">
        <v>34</v>
      </c>
      <c r="L14" s="160">
        <v>42</v>
      </c>
      <c r="M14" s="31">
        <v>20</v>
      </c>
      <c r="N14" s="35"/>
      <c r="O14" s="17"/>
    </row>
    <row r="15" spans="1:15" ht="15.75" customHeight="1" thickBot="1">
      <c r="A15" s="28" t="s">
        <v>129</v>
      </c>
      <c r="B15" s="36" t="s">
        <v>24</v>
      </c>
      <c r="C15" s="31" t="s">
        <v>135</v>
      </c>
      <c r="D15" s="31">
        <v>108</v>
      </c>
      <c r="E15" s="32">
        <v>36</v>
      </c>
      <c r="F15" s="198"/>
      <c r="G15" s="33">
        <v>72</v>
      </c>
      <c r="H15" s="34">
        <v>50</v>
      </c>
      <c r="I15" s="31">
        <v>34</v>
      </c>
      <c r="J15" s="31">
        <v>38</v>
      </c>
      <c r="K15" s="159"/>
      <c r="L15" s="159"/>
      <c r="M15" s="35"/>
      <c r="N15" s="35"/>
      <c r="O15" s="17"/>
    </row>
    <row r="16" spans="1:15" ht="15.75" customHeight="1" thickBot="1">
      <c r="A16" s="28" t="s">
        <v>130</v>
      </c>
      <c r="B16" s="29" t="s">
        <v>173</v>
      </c>
      <c r="C16" s="31" t="s">
        <v>135</v>
      </c>
      <c r="D16" s="31">
        <v>174</v>
      </c>
      <c r="E16" s="32">
        <v>60</v>
      </c>
      <c r="F16" s="216">
        <v>4</v>
      </c>
      <c r="G16" s="33">
        <v>144</v>
      </c>
      <c r="H16" s="34">
        <v>60</v>
      </c>
      <c r="I16" s="31">
        <v>68</v>
      </c>
      <c r="J16" s="31">
        <v>46</v>
      </c>
      <c r="K16" s="159">
        <v>30</v>
      </c>
      <c r="L16" s="159"/>
      <c r="M16" s="35"/>
      <c r="N16" s="35"/>
      <c r="O16" s="17"/>
    </row>
    <row r="17" spans="1:15" ht="26.25" customHeight="1" thickBot="1">
      <c r="A17" s="28" t="s">
        <v>131</v>
      </c>
      <c r="B17" s="36" t="s">
        <v>174</v>
      </c>
      <c r="C17" s="37" t="s">
        <v>51</v>
      </c>
      <c r="D17" s="31">
        <v>258</v>
      </c>
      <c r="E17" s="32">
        <v>86</v>
      </c>
      <c r="F17" s="217">
        <v>6</v>
      </c>
      <c r="G17" s="33">
        <v>168</v>
      </c>
      <c r="H17" s="34">
        <v>50</v>
      </c>
      <c r="I17" s="31"/>
      <c r="J17" s="31"/>
      <c r="K17" s="160"/>
      <c r="L17" s="160">
        <v>56</v>
      </c>
      <c r="M17" s="31">
        <v>56</v>
      </c>
      <c r="N17" s="35">
        <v>56</v>
      </c>
      <c r="O17" s="17"/>
    </row>
    <row r="18" spans="1:15" ht="13.5" customHeight="1" thickBot="1">
      <c r="A18" s="28" t="s">
        <v>132</v>
      </c>
      <c r="B18" s="36" t="s">
        <v>25</v>
      </c>
      <c r="C18" s="31" t="s">
        <v>135</v>
      </c>
      <c r="D18" s="31">
        <v>54</v>
      </c>
      <c r="E18" s="32">
        <v>18</v>
      </c>
      <c r="F18" s="198"/>
      <c r="G18" s="33">
        <v>36</v>
      </c>
      <c r="H18" s="34">
        <v>10</v>
      </c>
      <c r="I18" s="35"/>
      <c r="J18" s="35">
        <v>36</v>
      </c>
      <c r="K18" s="159"/>
      <c r="L18" s="159"/>
      <c r="M18" s="35"/>
      <c r="N18" s="35"/>
      <c r="O18" s="17"/>
    </row>
    <row r="19" spans="1:15" ht="14.25" customHeight="1" thickBot="1">
      <c r="A19" s="28" t="s">
        <v>133</v>
      </c>
      <c r="B19" s="36" t="s">
        <v>26</v>
      </c>
      <c r="C19" s="31" t="s">
        <v>135</v>
      </c>
      <c r="D19" s="31">
        <v>108</v>
      </c>
      <c r="E19" s="32">
        <v>36</v>
      </c>
      <c r="F19" s="198"/>
      <c r="G19" s="33">
        <v>72</v>
      </c>
      <c r="H19" s="34">
        <v>24</v>
      </c>
      <c r="I19" s="31">
        <v>34</v>
      </c>
      <c r="J19" s="31">
        <v>38</v>
      </c>
      <c r="K19" s="159"/>
      <c r="L19" s="159"/>
      <c r="M19" s="35"/>
      <c r="N19" s="35"/>
      <c r="O19" s="17"/>
    </row>
    <row r="20" spans="1:15" ht="13.5" customHeight="1" thickBot="1">
      <c r="A20" s="28" t="s">
        <v>134</v>
      </c>
      <c r="B20" s="38" t="s">
        <v>27</v>
      </c>
      <c r="C20" s="31" t="s">
        <v>136</v>
      </c>
      <c r="D20" s="31">
        <v>54</v>
      </c>
      <c r="E20" s="32">
        <v>18</v>
      </c>
      <c r="F20" s="198"/>
      <c r="G20" s="33">
        <v>36</v>
      </c>
      <c r="H20" s="34">
        <v>18</v>
      </c>
      <c r="I20" s="31"/>
      <c r="J20" s="31"/>
      <c r="K20" s="160"/>
      <c r="L20" s="160"/>
      <c r="M20" s="39"/>
      <c r="N20" s="31">
        <v>36</v>
      </c>
      <c r="O20" s="17"/>
    </row>
    <row r="21" spans="1:15" s="27" customFormat="1" ht="27" customHeight="1" thickBot="1">
      <c r="A21" s="40" t="s">
        <v>141</v>
      </c>
      <c r="B21" s="41" t="s">
        <v>138</v>
      </c>
      <c r="C21" s="42"/>
      <c r="D21" s="43">
        <f aca="true" t="shared" si="2" ref="D21:N21">SUM(D22:D24)</f>
        <v>916</v>
      </c>
      <c r="E21" s="44">
        <f t="shared" si="2"/>
        <v>314</v>
      </c>
      <c r="F21" s="199"/>
      <c r="G21" s="45">
        <f t="shared" si="2"/>
        <v>576</v>
      </c>
      <c r="H21" s="46">
        <f t="shared" si="2"/>
        <v>352</v>
      </c>
      <c r="I21" s="43">
        <f t="shared" si="2"/>
        <v>204</v>
      </c>
      <c r="J21" s="43">
        <f t="shared" si="2"/>
        <v>162</v>
      </c>
      <c r="K21" s="161">
        <f t="shared" si="2"/>
        <v>110</v>
      </c>
      <c r="L21" s="161">
        <f t="shared" si="2"/>
        <v>100</v>
      </c>
      <c r="M21" s="47">
        <f t="shared" si="2"/>
        <v>0</v>
      </c>
      <c r="N21" s="47">
        <f t="shared" si="2"/>
        <v>0</v>
      </c>
      <c r="O21" s="17"/>
    </row>
    <row r="22" spans="1:15" ht="24.75" customHeight="1" thickBot="1">
      <c r="A22" s="28" t="s">
        <v>29</v>
      </c>
      <c r="B22" s="36" t="s">
        <v>175</v>
      </c>
      <c r="C22" s="37" t="s">
        <v>30</v>
      </c>
      <c r="D22" s="31">
        <v>454</v>
      </c>
      <c r="E22" s="32">
        <v>160</v>
      </c>
      <c r="F22" s="216">
        <v>12</v>
      </c>
      <c r="G22" s="48">
        <v>288</v>
      </c>
      <c r="H22" s="34">
        <v>200</v>
      </c>
      <c r="I22" s="31">
        <v>68</v>
      </c>
      <c r="J22" s="31">
        <v>90</v>
      </c>
      <c r="K22" s="160">
        <v>62</v>
      </c>
      <c r="L22" s="160">
        <v>68</v>
      </c>
      <c r="M22" s="35"/>
      <c r="N22" s="35"/>
      <c r="O22" s="17"/>
    </row>
    <row r="23" spans="1:15" ht="15" customHeight="1" thickBot="1">
      <c r="A23" s="28" t="s">
        <v>31</v>
      </c>
      <c r="B23" s="36" t="s">
        <v>176</v>
      </c>
      <c r="C23" s="31" t="s">
        <v>139</v>
      </c>
      <c r="D23" s="31">
        <v>300</v>
      </c>
      <c r="E23" s="32">
        <v>100</v>
      </c>
      <c r="F23" s="217">
        <v>8</v>
      </c>
      <c r="G23" s="48">
        <v>180</v>
      </c>
      <c r="H23" s="34">
        <v>60</v>
      </c>
      <c r="I23" s="31">
        <v>68</v>
      </c>
      <c r="J23" s="31">
        <v>32</v>
      </c>
      <c r="K23" s="160">
        <v>48</v>
      </c>
      <c r="L23" s="160">
        <v>32</v>
      </c>
      <c r="M23" s="35"/>
      <c r="N23" s="35"/>
      <c r="O23" s="17"/>
    </row>
    <row r="24" spans="1:15" ht="18.75" customHeight="1" thickBot="1">
      <c r="A24" s="49" t="s">
        <v>32</v>
      </c>
      <c r="B24" s="38" t="s">
        <v>33</v>
      </c>
      <c r="C24" s="50" t="s">
        <v>34</v>
      </c>
      <c r="D24" s="31">
        <v>162</v>
      </c>
      <c r="E24" s="32">
        <v>54</v>
      </c>
      <c r="F24" s="198"/>
      <c r="G24" s="48">
        <v>108</v>
      </c>
      <c r="H24" s="34">
        <v>92</v>
      </c>
      <c r="I24" s="31">
        <v>68</v>
      </c>
      <c r="J24" s="31">
        <v>40</v>
      </c>
      <c r="K24" s="159"/>
      <c r="L24" s="159"/>
      <c r="M24" s="35"/>
      <c r="N24" s="35"/>
      <c r="O24" s="17"/>
    </row>
    <row r="25" spans="1:15" ht="28.5" customHeight="1">
      <c r="A25" s="51" t="s">
        <v>142</v>
      </c>
      <c r="B25" s="50" t="s">
        <v>140</v>
      </c>
      <c r="C25" s="52"/>
      <c r="D25" s="52">
        <f>+D26+D27</f>
        <v>102</v>
      </c>
      <c r="E25" s="52">
        <f aca="true" t="shared" si="3" ref="E25:N25">+E26+E27</f>
        <v>34</v>
      </c>
      <c r="F25" s="200"/>
      <c r="G25" s="52">
        <f t="shared" si="3"/>
        <v>68</v>
      </c>
      <c r="H25" s="52">
        <f t="shared" si="3"/>
        <v>36</v>
      </c>
      <c r="I25" s="52">
        <f t="shared" si="3"/>
        <v>0</v>
      </c>
      <c r="J25" s="52">
        <f t="shared" si="3"/>
        <v>0</v>
      </c>
      <c r="K25" s="162">
        <f t="shared" si="3"/>
        <v>0</v>
      </c>
      <c r="L25" s="162">
        <f t="shared" si="3"/>
        <v>0</v>
      </c>
      <c r="M25" s="52">
        <f t="shared" si="3"/>
        <v>36</v>
      </c>
      <c r="N25" s="52">
        <f t="shared" si="3"/>
        <v>32</v>
      </c>
      <c r="O25" s="17"/>
    </row>
    <row r="26" spans="1:15" ht="28.5" customHeight="1">
      <c r="A26" s="53" t="s">
        <v>143</v>
      </c>
      <c r="B26" s="54" t="s">
        <v>164</v>
      </c>
      <c r="C26" s="31" t="s">
        <v>158</v>
      </c>
      <c r="D26" s="31">
        <v>54</v>
      </c>
      <c r="E26" s="31">
        <v>18</v>
      </c>
      <c r="F26" s="201"/>
      <c r="G26" s="31">
        <v>36</v>
      </c>
      <c r="H26" s="31">
        <v>10</v>
      </c>
      <c r="I26" s="31"/>
      <c r="J26" s="31"/>
      <c r="K26" s="160"/>
      <c r="L26" s="160"/>
      <c r="M26" s="31">
        <v>36</v>
      </c>
      <c r="N26" s="31"/>
      <c r="O26" s="17"/>
    </row>
    <row r="27" spans="1:15" ht="18.75" customHeight="1" thickBot="1">
      <c r="A27" s="55" t="s">
        <v>163</v>
      </c>
      <c r="B27" s="38" t="s">
        <v>144</v>
      </c>
      <c r="C27" s="56" t="s">
        <v>156</v>
      </c>
      <c r="D27" s="57">
        <v>48</v>
      </c>
      <c r="E27" s="58">
        <v>16</v>
      </c>
      <c r="F27" s="198"/>
      <c r="G27" s="59">
        <v>32</v>
      </c>
      <c r="H27" s="60">
        <v>26</v>
      </c>
      <c r="I27" s="60"/>
      <c r="J27" s="60"/>
      <c r="K27" s="163"/>
      <c r="L27" s="163"/>
      <c r="M27" s="60"/>
      <c r="N27" s="61">
        <v>32</v>
      </c>
      <c r="O27" s="17"/>
    </row>
    <row r="28" spans="1:15" ht="18.75" customHeight="1" thickBot="1">
      <c r="A28" s="146" t="s">
        <v>166</v>
      </c>
      <c r="B28" s="145" t="s">
        <v>177</v>
      </c>
      <c r="C28" s="56" t="s">
        <v>156</v>
      </c>
      <c r="D28" s="57">
        <v>54</v>
      </c>
      <c r="E28" s="58">
        <v>18</v>
      </c>
      <c r="F28" s="216">
        <v>2</v>
      </c>
      <c r="G28" s="59">
        <v>36</v>
      </c>
      <c r="H28" s="147">
        <v>26</v>
      </c>
      <c r="I28" s="147"/>
      <c r="J28" s="147"/>
      <c r="K28" s="164">
        <v>36</v>
      </c>
      <c r="L28" s="164"/>
      <c r="M28" s="147"/>
      <c r="N28" s="149"/>
      <c r="O28" s="17"/>
    </row>
    <row r="29" spans="1:15" ht="18.75" customHeight="1" thickBot="1">
      <c r="A29" s="146" t="s">
        <v>167</v>
      </c>
      <c r="B29" s="145" t="s">
        <v>168</v>
      </c>
      <c r="C29" s="56" t="s">
        <v>156</v>
      </c>
      <c r="D29" s="57">
        <v>69</v>
      </c>
      <c r="E29" s="58">
        <v>23</v>
      </c>
      <c r="F29" s="198"/>
      <c r="G29" s="59">
        <v>46</v>
      </c>
      <c r="H29" s="147">
        <v>26</v>
      </c>
      <c r="I29" s="147"/>
      <c r="J29" s="147"/>
      <c r="K29" s="164"/>
      <c r="L29" s="164"/>
      <c r="M29" s="147"/>
      <c r="N29" s="149">
        <v>46</v>
      </c>
      <c r="O29" s="17"/>
    </row>
    <row r="30" spans="1:15" ht="18.75" customHeight="1" thickBot="1">
      <c r="A30" s="53" t="s">
        <v>35</v>
      </c>
      <c r="B30" s="62" t="s">
        <v>36</v>
      </c>
      <c r="C30" s="63"/>
      <c r="D30" s="31">
        <v>48</v>
      </c>
      <c r="E30" s="32">
        <v>16</v>
      </c>
      <c r="F30" s="198"/>
      <c r="G30" s="64">
        <f>G31</f>
        <v>32</v>
      </c>
      <c r="H30" s="148">
        <f aca="true" t="shared" si="4" ref="H30:N30">H31</f>
        <v>32</v>
      </c>
      <c r="I30" s="148">
        <f t="shared" si="4"/>
        <v>0</v>
      </c>
      <c r="J30" s="148">
        <f t="shared" si="4"/>
        <v>0</v>
      </c>
      <c r="K30" s="165">
        <f t="shared" si="4"/>
        <v>0</v>
      </c>
      <c r="L30" s="165">
        <f t="shared" si="4"/>
        <v>0</v>
      </c>
      <c r="M30" s="148">
        <f t="shared" si="4"/>
        <v>32</v>
      </c>
      <c r="N30" s="148">
        <f t="shared" si="4"/>
        <v>0</v>
      </c>
      <c r="O30" s="17"/>
    </row>
    <row r="31" spans="1:15" ht="18.75" customHeight="1" thickBot="1">
      <c r="A31" s="53" t="s">
        <v>37</v>
      </c>
      <c r="B31" s="65" t="s">
        <v>38</v>
      </c>
      <c r="C31" s="63" t="s">
        <v>157</v>
      </c>
      <c r="D31" s="31">
        <v>48</v>
      </c>
      <c r="E31" s="32">
        <v>16</v>
      </c>
      <c r="F31" s="198"/>
      <c r="G31" s="66">
        <v>32</v>
      </c>
      <c r="H31" s="67">
        <v>32</v>
      </c>
      <c r="I31" s="31"/>
      <c r="J31" s="31"/>
      <c r="K31" s="160"/>
      <c r="L31" s="160"/>
      <c r="M31" s="31">
        <v>32</v>
      </c>
      <c r="N31" s="35"/>
      <c r="O31" s="17"/>
    </row>
    <row r="32" spans="1:15" ht="12.75">
      <c r="A32" s="68" t="s">
        <v>39</v>
      </c>
      <c r="B32" s="69" t="s">
        <v>40</v>
      </c>
      <c r="C32" s="70"/>
      <c r="D32" s="71">
        <f aca="true" t="shared" si="5" ref="D32:N32">SUM(D41,D33)</f>
        <v>2504</v>
      </c>
      <c r="E32" s="71">
        <f t="shared" si="5"/>
        <v>346</v>
      </c>
      <c r="F32" s="202"/>
      <c r="G32" s="71">
        <f t="shared" si="5"/>
        <v>2158</v>
      </c>
      <c r="H32" s="71">
        <f t="shared" si="5"/>
        <v>1882</v>
      </c>
      <c r="I32" s="71">
        <f t="shared" si="5"/>
        <v>68</v>
      </c>
      <c r="J32" s="71">
        <f t="shared" si="5"/>
        <v>212</v>
      </c>
      <c r="K32" s="166">
        <f t="shared" si="5"/>
        <v>302</v>
      </c>
      <c r="L32" s="166">
        <f t="shared" si="5"/>
        <v>486</v>
      </c>
      <c r="M32" s="71">
        <f t="shared" si="5"/>
        <v>468</v>
      </c>
      <c r="N32" s="71">
        <f t="shared" si="5"/>
        <v>622</v>
      </c>
      <c r="O32" s="17"/>
    </row>
    <row r="33" spans="1:19" s="76" customFormat="1" ht="13.5" thickBot="1">
      <c r="A33" s="72" t="s">
        <v>145</v>
      </c>
      <c r="B33" s="73" t="s">
        <v>41</v>
      </c>
      <c r="C33" s="14"/>
      <c r="D33" s="74">
        <f aca="true" t="shared" si="6" ref="D33:N33">SUM(D34:D40)</f>
        <v>412</v>
      </c>
      <c r="E33" s="74">
        <f t="shared" si="6"/>
        <v>128</v>
      </c>
      <c r="F33" s="203"/>
      <c r="G33" s="74">
        <f t="shared" si="6"/>
        <v>284</v>
      </c>
      <c r="H33" s="74">
        <f t="shared" si="6"/>
        <v>182</v>
      </c>
      <c r="I33" s="74">
        <f t="shared" si="6"/>
        <v>34</v>
      </c>
      <c r="J33" s="74">
        <f t="shared" si="6"/>
        <v>0</v>
      </c>
      <c r="K33" s="167">
        <f t="shared" si="6"/>
        <v>40</v>
      </c>
      <c r="L33" s="167">
        <f t="shared" si="6"/>
        <v>74</v>
      </c>
      <c r="M33" s="74">
        <f t="shared" si="6"/>
        <v>76</v>
      </c>
      <c r="N33" s="74">
        <f t="shared" si="6"/>
        <v>60</v>
      </c>
      <c r="O33" s="17"/>
      <c r="P33" s="75"/>
      <c r="S33" s="75"/>
    </row>
    <row r="34" spans="1:19" ht="25.5" customHeight="1" thickBot="1">
      <c r="A34" s="77" t="s">
        <v>146</v>
      </c>
      <c r="B34" s="78" t="s">
        <v>178</v>
      </c>
      <c r="C34" s="79" t="s">
        <v>42</v>
      </c>
      <c r="D34" s="80">
        <v>134</v>
      </c>
      <c r="E34" s="81">
        <v>52</v>
      </c>
      <c r="F34" s="215">
        <v>12</v>
      </c>
      <c r="G34" s="82">
        <f>SUM(I34:N34)</f>
        <v>82</v>
      </c>
      <c r="H34" s="83">
        <v>64</v>
      </c>
      <c r="I34" s="77"/>
      <c r="J34" s="84"/>
      <c r="K34" s="168">
        <v>40</v>
      </c>
      <c r="L34" s="169">
        <v>42</v>
      </c>
      <c r="M34" s="86"/>
      <c r="N34" s="86"/>
      <c r="O34" s="17"/>
      <c r="S34" s="75"/>
    </row>
    <row r="35" spans="1:19" ht="12" customHeight="1" hidden="1" thickBot="1">
      <c r="A35" s="77" t="s">
        <v>147</v>
      </c>
      <c r="B35" s="78" t="s">
        <v>179</v>
      </c>
      <c r="C35" s="87" t="s">
        <v>158</v>
      </c>
      <c r="D35" s="80">
        <v>42</v>
      </c>
      <c r="E35" s="81">
        <v>10</v>
      </c>
      <c r="F35" s="204"/>
      <c r="G35" s="82">
        <f>SUM(I35:N35)</f>
        <v>32</v>
      </c>
      <c r="H35" s="83">
        <v>16</v>
      </c>
      <c r="I35" s="77"/>
      <c r="J35" s="88"/>
      <c r="K35" s="170"/>
      <c r="L35" s="171"/>
      <c r="M35" s="86">
        <v>32</v>
      </c>
      <c r="N35" s="86"/>
      <c r="O35" s="17"/>
      <c r="S35" s="75"/>
    </row>
    <row r="36" spans="1:19" ht="24" customHeight="1" thickBot="1">
      <c r="A36" s="77" t="s">
        <v>148</v>
      </c>
      <c r="B36" s="78" t="s">
        <v>180</v>
      </c>
      <c r="C36" s="87" t="s">
        <v>125</v>
      </c>
      <c r="D36" s="80">
        <v>40</v>
      </c>
      <c r="E36" s="81">
        <v>8</v>
      </c>
      <c r="F36" s="214">
        <v>6</v>
      </c>
      <c r="G36" s="82">
        <f>SUM(I36:N36)</f>
        <v>32</v>
      </c>
      <c r="H36" s="83">
        <v>20</v>
      </c>
      <c r="I36" s="77"/>
      <c r="J36" s="89"/>
      <c r="K36" s="170"/>
      <c r="L36" s="170">
        <v>32</v>
      </c>
      <c r="M36" s="90"/>
      <c r="N36" s="86"/>
      <c r="O36" s="17"/>
      <c r="S36" s="75"/>
    </row>
    <row r="37" spans="1:19" ht="17.25" customHeight="1" hidden="1" thickBot="1">
      <c r="A37" s="77" t="s">
        <v>149</v>
      </c>
      <c r="B37" s="78" t="s">
        <v>43</v>
      </c>
      <c r="C37" s="87" t="s">
        <v>159</v>
      </c>
      <c r="D37" s="80">
        <v>40</v>
      </c>
      <c r="E37" s="81">
        <v>6</v>
      </c>
      <c r="F37" s="204"/>
      <c r="G37" s="82">
        <f>SUM(I37:N37)</f>
        <v>34</v>
      </c>
      <c r="H37" s="83">
        <v>10</v>
      </c>
      <c r="I37" s="86">
        <v>34</v>
      </c>
      <c r="J37" s="86"/>
      <c r="K37" s="172"/>
      <c r="L37" s="159"/>
      <c r="M37" s="83"/>
      <c r="N37" s="86"/>
      <c r="O37" s="17"/>
      <c r="S37" s="75"/>
    </row>
    <row r="38" spans="1:19" ht="17.25" customHeight="1" hidden="1" thickBot="1">
      <c r="A38" s="77" t="s">
        <v>150</v>
      </c>
      <c r="B38" s="78" t="s">
        <v>44</v>
      </c>
      <c r="C38" s="87" t="s">
        <v>136</v>
      </c>
      <c r="D38" s="80">
        <v>48</v>
      </c>
      <c r="E38" s="81">
        <v>16</v>
      </c>
      <c r="F38" s="204"/>
      <c r="G38" s="82">
        <v>32</v>
      </c>
      <c r="H38" s="83">
        <v>16</v>
      </c>
      <c r="I38" s="86"/>
      <c r="J38" s="89"/>
      <c r="K38" s="173"/>
      <c r="L38" s="159"/>
      <c r="M38" s="83"/>
      <c r="N38" s="86">
        <v>32</v>
      </c>
      <c r="O38" s="17"/>
      <c r="S38" s="75"/>
    </row>
    <row r="39" spans="1:19" ht="17.25" customHeight="1" hidden="1" thickBot="1">
      <c r="A39" s="77" t="s">
        <v>151</v>
      </c>
      <c r="B39" s="78" t="s">
        <v>153</v>
      </c>
      <c r="C39" s="87" t="s">
        <v>157</v>
      </c>
      <c r="D39" s="80">
        <v>48</v>
      </c>
      <c r="E39" s="81">
        <v>16</v>
      </c>
      <c r="F39" s="204"/>
      <c r="G39" s="82">
        <v>32</v>
      </c>
      <c r="H39" s="83">
        <v>16</v>
      </c>
      <c r="I39" s="86"/>
      <c r="J39" s="89"/>
      <c r="K39" s="173"/>
      <c r="L39" s="159"/>
      <c r="M39" s="83">
        <v>32</v>
      </c>
      <c r="N39" s="86"/>
      <c r="O39" s="17"/>
      <c r="S39" s="75"/>
    </row>
    <row r="40" spans="1:19" ht="16.5" customHeight="1" hidden="1" thickBot="1">
      <c r="A40" s="77" t="s">
        <v>152</v>
      </c>
      <c r="B40" s="2" t="s">
        <v>154</v>
      </c>
      <c r="C40" s="87" t="s">
        <v>156</v>
      </c>
      <c r="D40" s="80">
        <v>60</v>
      </c>
      <c r="E40" s="81">
        <v>20</v>
      </c>
      <c r="F40" s="204"/>
      <c r="G40" s="82">
        <v>40</v>
      </c>
      <c r="H40" s="83">
        <v>40</v>
      </c>
      <c r="I40" s="77"/>
      <c r="J40" s="89"/>
      <c r="K40" s="174"/>
      <c r="L40" s="175"/>
      <c r="M40" s="83">
        <v>12</v>
      </c>
      <c r="N40" s="86">
        <v>28</v>
      </c>
      <c r="O40" s="17"/>
      <c r="S40" s="75"/>
    </row>
    <row r="41" spans="1:15" ht="17.25" customHeight="1" hidden="1" thickBot="1">
      <c r="A41" s="91" t="s">
        <v>45</v>
      </c>
      <c r="B41" s="92" t="s">
        <v>46</v>
      </c>
      <c r="C41" s="93"/>
      <c r="D41" s="94">
        <f>D42+D47+D52</f>
        <v>2092</v>
      </c>
      <c r="E41" s="94">
        <f aca="true" t="shared" si="7" ref="E41:N41">E42+E47+E52</f>
        <v>218</v>
      </c>
      <c r="F41" s="205"/>
      <c r="G41" s="94">
        <f t="shared" si="7"/>
        <v>1874</v>
      </c>
      <c r="H41" s="94">
        <f t="shared" si="7"/>
        <v>1700</v>
      </c>
      <c r="I41" s="94">
        <f t="shared" si="7"/>
        <v>34</v>
      </c>
      <c r="J41" s="94">
        <f t="shared" si="7"/>
        <v>212</v>
      </c>
      <c r="K41" s="176">
        <f t="shared" si="7"/>
        <v>262</v>
      </c>
      <c r="L41" s="176">
        <f t="shared" si="7"/>
        <v>412</v>
      </c>
      <c r="M41" s="94">
        <f t="shared" si="7"/>
        <v>392</v>
      </c>
      <c r="N41" s="94">
        <f t="shared" si="7"/>
        <v>562</v>
      </c>
      <c r="O41" s="17"/>
    </row>
    <row r="42" spans="1:15" ht="7.5" customHeight="1" hidden="1" thickBot="1">
      <c r="A42" s="95" t="s">
        <v>47</v>
      </c>
      <c r="B42" s="96" t="s">
        <v>48</v>
      </c>
      <c r="C42" s="97" t="s">
        <v>49</v>
      </c>
      <c r="D42" s="98">
        <f>SUM(D43:D46)</f>
        <v>976</v>
      </c>
      <c r="E42" s="99">
        <f aca="true" t="shared" si="8" ref="E42:N42">SUM(E43:E46)</f>
        <v>114</v>
      </c>
      <c r="F42" s="199"/>
      <c r="G42" s="100">
        <f>SUM(G43:G46)</f>
        <v>862</v>
      </c>
      <c r="H42" s="101">
        <f>SUM(H43:H46)</f>
        <v>840</v>
      </c>
      <c r="I42" s="98">
        <f t="shared" si="8"/>
        <v>34</v>
      </c>
      <c r="J42" s="98">
        <f t="shared" si="8"/>
        <v>108</v>
      </c>
      <c r="K42" s="177">
        <f>SUM(K43:K46)</f>
        <v>154</v>
      </c>
      <c r="L42" s="177">
        <f>SUM(L43:L46)</f>
        <v>268</v>
      </c>
      <c r="M42" s="102">
        <f t="shared" si="8"/>
        <v>154</v>
      </c>
      <c r="N42" s="102">
        <f t="shared" si="8"/>
        <v>144</v>
      </c>
      <c r="O42" s="17"/>
    </row>
    <row r="43" spans="1:15" ht="39.75" customHeight="1" thickBot="1">
      <c r="A43" s="77" t="s">
        <v>50</v>
      </c>
      <c r="B43" s="78" t="s">
        <v>181</v>
      </c>
      <c r="C43" s="79" t="s">
        <v>51</v>
      </c>
      <c r="D43" s="80">
        <v>320</v>
      </c>
      <c r="E43" s="88">
        <v>102</v>
      </c>
      <c r="F43" s="211">
        <v>10</v>
      </c>
      <c r="G43" s="103">
        <v>218</v>
      </c>
      <c r="H43" s="83">
        <v>200</v>
      </c>
      <c r="I43" s="10">
        <v>34</v>
      </c>
      <c r="J43" s="10">
        <v>36</v>
      </c>
      <c r="K43" s="156">
        <v>46</v>
      </c>
      <c r="L43" s="156">
        <v>56</v>
      </c>
      <c r="M43" s="86">
        <v>46</v>
      </c>
      <c r="N43" s="85"/>
      <c r="O43" s="17"/>
    </row>
    <row r="44" spans="1:15" ht="23.25" customHeight="1" thickBot="1">
      <c r="A44" s="77" t="s">
        <v>52</v>
      </c>
      <c r="B44" s="150" t="s">
        <v>182</v>
      </c>
      <c r="C44" s="87" t="s">
        <v>125</v>
      </c>
      <c r="D44" s="80">
        <f>E44+G44</f>
        <v>44</v>
      </c>
      <c r="E44" s="81">
        <v>12</v>
      </c>
      <c r="F44" s="213">
        <v>2</v>
      </c>
      <c r="G44" s="103">
        <v>32</v>
      </c>
      <c r="H44" s="83">
        <v>28</v>
      </c>
      <c r="I44" s="86"/>
      <c r="K44" s="169"/>
      <c r="L44" s="178">
        <v>32</v>
      </c>
      <c r="M44" s="151"/>
      <c r="N44" s="39"/>
      <c r="O44" s="17"/>
    </row>
    <row r="45" spans="1:15" ht="25.5" customHeight="1" thickBot="1">
      <c r="A45" s="77" t="s">
        <v>53</v>
      </c>
      <c r="B45" s="106" t="s">
        <v>183</v>
      </c>
      <c r="C45" s="87" t="s">
        <v>160</v>
      </c>
      <c r="D45" s="86">
        <v>252</v>
      </c>
      <c r="E45" s="88"/>
      <c r="F45" s="212"/>
      <c r="G45" s="103">
        <v>252</v>
      </c>
      <c r="H45" s="83">
        <v>252</v>
      </c>
      <c r="I45" s="10"/>
      <c r="J45" s="10">
        <v>72</v>
      </c>
      <c r="K45" s="156">
        <v>72</v>
      </c>
      <c r="L45" s="156">
        <v>36</v>
      </c>
      <c r="M45" s="86">
        <v>72</v>
      </c>
      <c r="N45" s="8"/>
      <c r="O45" s="17"/>
    </row>
    <row r="46" spans="1:15" ht="27" customHeight="1" thickBot="1">
      <c r="A46" s="77" t="s">
        <v>55</v>
      </c>
      <c r="B46" s="106" t="s">
        <v>184</v>
      </c>
      <c r="C46" s="87" t="s">
        <v>28</v>
      </c>
      <c r="D46" s="86">
        <v>360</v>
      </c>
      <c r="E46" s="88"/>
      <c r="F46" s="212"/>
      <c r="G46" s="103">
        <f>SUM(I46:N46)</f>
        <v>360</v>
      </c>
      <c r="H46" s="83">
        <v>360</v>
      </c>
      <c r="I46" s="10"/>
      <c r="J46" s="10"/>
      <c r="K46" s="156">
        <v>36</v>
      </c>
      <c r="L46" s="156">
        <v>144</v>
      </c>
      <c r="M46" s="86">
        <v>36</v>
      </c>
      <c r="N46" s="86">
        <v>144</v>
      </c>
      <c r="O46" s="17"/>
    </row>
    <row r="47" spans="1:15" ht="29.25" customHeight="1" hidden="1" thickBot="1">
      <c r="A47" s="95" t="s">
        <v>57</v>
      </c>
      <c r="B47" s="96" t="s">
        <v>58</v>
      </c>
      <c r="C47" s="97" t="s">
        <v>59</v>
      </c>
      <c r="D47" s="98">
        <f aca="true" t="shared" si="9" ref="D47:N47">SUM(D48:D51)</f>
        <v>632</v>
      </c>
      <c r="E47" s="98">
        <f t="shared" si="9"/>
        <v>84</v>
      </c>
      <c r="F47" s="209"/>
      <c r="G47" s="98">
        <f t="shared" si="9"/>
        <v>548</v>
      </c>
      <c r="H47" s="98">
        <f t="shared" si="9"/>
        <v>492</v>
      </c>
      <c r="I47" s="98">
        <f t="shared" si="9"/>
        <v>0</v>
      </c>
      <c r="J47" s="98">
        <f t="shared" si="9"/>
        <v>0</v>
      </c>
      <c r="K47" s="179">
        <f t="shared" si="9"/>
        <v>0</v>
      </c>
      <c r="L47" s="179">
        <f t="shared" si="9"/>
        <v>0</v>
      </c>
      <c r="M47" s="98">
        <f t="shared" si="9"/>
        <v>238</v>
      </c>
      <c r="N47" s="98">
        <f t="shared" si="9"/>
        <v>310</v>
      </c>
      <c r="O47" s="17"/>
    </row>
    <row r="48" spans="1:15" ht="25.5" customHeight="1" hidden="1" thickBot="1">
      <c r="A48" s="77" t="s">
        <v>60</v>
      </c>
      <c r="B48" s="104" t="s">
        <v>61</v>
      </c>
      <c r="C48" s="79" t="s">
        <v>161</v>
      </c>
      <c r="D48" s="80">
        <v>170</v>
      </c>
      <c r="E48" s="88">
        <v>62</v>
      </c>
      <c r="F48" s="206"/>
      <c r="G48" s="103">
        <f>SUM(I48:N48)</f>
        <v>108</v>
      </c>
      <c r="H48" s="83">
        <v>72</v>
      </c>
      <c r="I48" s="86"/>
      <c r="J48" s="86"/>
      <c r="K48" s="169"/>
      <c r="L48" s="169"/>
      <c r="M48" s="86">
        <v>50</v>
      </c>
      <c r="N48" s="86">
        <v>58</v>
      </c>
      <c r="O48" s="17"/>
    </row>
    <row r="49" spans="1:15" ht="17.25" customHeight="1" hidden="1" thickBot="1">
      <c r="A49" s="77" t="s">
        <v>62</v>
      </c>
      <c r="B49" s="78" t="s">
        <v>63</v>
      </c>
      <c r="C49" s="87" t="s">
        <v>158</v>
      </c>
      <c r="D49" s="107">
        <v>66</v>
      </c>
      <c r="E49" s="108">
        <v>22</v>
      </c>
      <c r="F49" s="207"/>
      <c r="G49" s="82">
        <v>44</v>
      </c>
      <c r="H49" s="109">
        <v>24</v>
      </c>
      <c r="I49" s="10">
        <f>SUM(I57:I57)</f>
        <v>0</v>
      </c>
      <c r="J49" s="10">
        <f>SUM(J57:J57)</f>
        <v>0</v>
      </c>
      <c r="K49" s="156">
        <f>SUM(K57:K57)</f>
        <v>0</v>
      </c>
      <c r="L49" s="156">
        <f>SUM(L57:L57)</f>
        <v>0</v>
      </c>
      <c r="M49" s="10">
        <v>44</v>
      </c>
      <c r="N49" s="10"/>
      <c r="O49" s="17"/>
    </row>
    <row r="50" spans="1:15" ht="15" customHeight="1" hidden="1" thickBot="1">
      <c r="A50" s="77" t="s">
        <v>64</v>
      </c>
      <c r="B50" s="106" t="s">
        <v>54</v>
      </c>
      <c r="C50" s="87" t="s">
        <v>136</v>
      </c>
      <c r="D50" s="80">
        <v>180</v>
      </c>
      <c r="E50" s="88"/>
      <c r="F50" s="206"/>
      <c r="G50" s="103">
        <v>180</v>
      </c>
      <c r="H50" s="83">
        <v>180</v>
      </c>
      <c r="I50" s="86"/>
      <c r="J50" s="86"/>
      <c r="K50" s="169"/>
      <c r="L50" s="169"/>
      <c r="M50" s="86">
        <v>72</v>
      </c>
      <c r="N50" s="86">
        <v>108</v>
      </c>
      <c r="O50" s="17"/>
    </row>
    <row r="51" spans="1:15" s="27" customFormat="1" ht="14.25" customHeight="1" hidden="1" thickBot="1">
      <c r="A51" s="77" t="s">
        <v>65</v>
      </c>
      <c r="B51" s="106" t="s">
        <v>56</v>
      </c>
      <c r="C51" s="87" t="s">
        <v>28</v>
      </c>
      <c r="D51" s="80">
        <v>216</v>
      </c>
      <c r="E51" s="88"/>
      <c r="F51" s="206"/>
      <c r="G51" s="103">
        <v>216</v>
      </c>
      <c r="H51" s="83">
        <v>216</v>
      </c>
      <c r="I51" s="86"/>
      <c r="J51" s="86"/>
      <c r="K51" s="169"/>
      <c r="L51" s="169"/>
      <c r="M51" s="86">
        <v>72</v>
      </c>
      <c r="N51" s="86">
        <v>144</v>
      </c>
      <c r="O51" s="17"/>
    </row>
    <row r="52" spans="1:15" s="27" customFormat="1" ht="27.75" customHeight="1" hidden="1" thickBot="1">
      <c r="A52" s="95" t="s">
        <v>66</v>
      </c>
      <c r="B52" s="110" t="s">
        <v>67</v>
      </c>
      <c r="C52" s="97" t="s">
        <v>68</v>
      </c>
      <c r="D52" s="107">
        <f>SUM(D53:D56)</f>
        <v>484</v>
      </c>
      <c r="E52" s="107">
        <f aca="true" t="shared" si="10" ref="E52:N52">SUM(E53:E56)</f>
        <v>20</v>
      </c>
      <c r="F52" s="208"/>
      <c r="G52" s="107">
        <f t="shared" si="10"/>
        <v>464</v>
      </c>
      <c r="H52" s="107">
        <f t="shared" si="10"/>
        <v>368</v>
      </c>
      <c r="I52" s="107">
        <f t="shared" si="10"/>
        <v>0</v>
      </c>
      <c r="J52" s="107">
        <f t="shared" si="10"/>
        <v>104</v>
      </c>
      <c r="K52" s="180">
        <f t="shared" si="10"/>
        <v>108</v>
      </c>
      <c r="L52" s="180">
        <f t="shared" si="10"/>
        <v>144</v>
      </c>
      <c r="M52" s="107">
        <f t="shared" si="10"/>
        <v>0</v>
      </c>
      <c r="N52" s="107">
        <f t="shared" si="10"/>
        <v>108</v>
      </c>
      <c r="O52" s="17"/>
    </row>
    <row r="53" spans="1:15" s="27" customFormat="1" ht="14.25" customHeight="1" hidden="1" thickBot="1">
      <c r="A53" s="77" t="s">
        <v>69</v>
      </c>
      <c r="B53" s="78" t="s">
        <v>70</v>
      </c>
      <c r="C53" s="111" t="s">
        <v>34</v>
      </c>
      <c r="D53" s="80">
        <v>44</v>
      </c>
      <c r="E53" s="81">
        <v>10</v>
      </c>
      <c r="F53" s="204"/>
      <c r="G53" s="82">
        <v>34</v>
      </c>
      <c r="H53" s="112">
        <v>24</v>
      </c>
      <c r="I53" s="86"/>
      <c r="J53" s="86">
        <v>34</v>
      </c>
      <c r="K53" s="156"/>
      <c r="L53" s="156"/>
      <c r="M53" s="10"/>
      <c r="N53" s="10"/>
      <c r="O53" s="17"/>
    </row>
    <row r="54" spans="1:15" s="27" customFormat="1" ht="14.25" customHeight="1" hidden="1" thickBot="1">
      <c r="A54" s="77" t="s">
        <v>71</v>
      </c>
      <c r="B54" s="78" t="s">
        <v>72</v>
      </c>
      <c r="C54" s="87" t="s">
        <v>135</v>
      </c>
      <c r="D54" s="107">
        <v>44</v>
      </c>
      <c r="E54" s="108">
        <v>10</v>
      </c>
      <c r="F54" s="207"/>
      <c r="G54" s="82">
        <v>34</v>
      </c>
      <c r="H54" s="109">
        <v>20</v>
      </c>
      <c r="I54" s="10"/>
      <c r="J54" s="10">
        <v>34</v>
      </c>
      <c r="K54" s="156"/>
      <c r="L54" s="156"/>
      <c r="M54" s="10"/>
      <c r="N54" s="10"/>
      <c r="O54" s="17"/>
    </row>
    <row r="55" spans="1:15" ht="27.75" customHeight="1" thickBot="1">
      <c r="A55" s="77" t="s">
        <v>73</v>
      </c>
      <c r="B55" s="106" t="s">
        <v>183</v>
      </c>
      <c r="C55" s="87" t="s">
        <v>139</v>
      </c>
      <c r="D55" s="80">
        <v>144</v>
      </c>
      <c r="E55" s="88"/>
      <c r="F55" s="211"/>
      <c r="G55" s="103">
        <v>180</v>
      </c>
      <c r="H55" s="83">
        <v>144</v>
      </c>
      <c r="I55" s="86"/>
      <c r="J55" s="86">
        <v>36</v>
      </c>
      <c r="K55" s="169">
        <v>72</v>
      </c>
      <c r="L55" s="169">
        <v>72</v>
      </c>
      <c r="M55" s="86"/>
      <c r="N55" s="86"/>
      <c r="O55" s="17"/>
    </row>
    <row r="56" spans="1:15" ht="27" customHeight="1" thickBot="1">
      <c r="A56" s="77" t="s">
        <v>74</v>
      </c>
      <c r="B56" s="106" t="s">
        <v>184</v>
      </c>
      <c r="C56" s="87" t="s">
        <v>28</v>
      </c>
      <c r="D56" s="80">
        <v>252</v>
      </c>
      <c r="E56" s="88"/>
      <c r="F56" s="210"/>
      <c r="G56" s="103">
        <v>216</v>
      </c>
      <c r="H56" s="83">
        <v>180</v>
      </c>
      <c r="I56" s="86"/>
      <c r="J56" s="86"/>
      <c r="K56" s="169">
        <v>36</v>
      </c>
      <c r="L56" s="169">
        <v>72</v>
      </c>
      <c r="M56" s="86"/>
      <c r="N56" s="86">
        <v>108</v>
      </c>
      <c r="O56" s="17"/>
    </row>
    <row r="57" spans="1:15" ht="12.75" hidden="1">
      <c r="A57" s="113" t="s">
        <v>75</v>
      </c>
      <c r="B57" s="105"/>
      <c r="C57" s="105"/>
      <c r="D57" s="105"/>
      <c r="E57" s="105"/>
      <c r="F57" s="185"/>
      <c r="G57" s="114"/>
      <c r="H57" s="105"/>
      <c r="I57" s="105"/>
      <c r="J57" s="105"/>
      <c r="K57" s="86"/>
      <c r="L57" s="86"/>
      <c r="M57" s="86"/>
      <c r="N57" s="86"/>
      <c r="O57" s="17"/>
    </row>
    <row r="58" spans="1:15" s="27" customFormat="1" ht="12" customHeight="1" hidden="1">
      <c r="A58" s="115" t="s">
        <v>66</v>
      </c>
      <c r="B58" s="116" t="s">
        <v>76</v>
      </c>
      <c r="C58" s="117" t="s">
        <v>77</v>
      </c>
      <c r="D58" s="118">
        <v>0</v>
      </c>
      <c r="E58" s="119">
        <v>0</v>
      </c>
      <c r="F58" s="186"/>
      <c r="G58" s="120">
        <v>0</v>
      </c>
      <c r="H58" s="121">
        <v>0</v>
      </c>
      <c r="I58" s="118">
        <v>0</v>
      </c>
      <c r="J58" s="122">
        <v>0</v>
      </c>
      <c r="K58" s="10">
        <f>SUM(K44:K44)</f>
        <v>0</v>
      </c>
      <c r="L58" s="10">
        <f>SUM(L44:L44)</f>
        <v>32</v>
      </c>
      <c r="M58" s="10" t="e">
        <f>SUM(#REF!)</f>
        <v>#REF!</v>
      </c>
      <c r="N58" s="10"/>
      <c r="O58" s="17"/>
    </row>
    <row r="59" spans="1:15" ht="9.75" customHeight="1" hidden="1" thickBot="1">
      <c r="A59" s="77"/>
      <c r="B59" s="78"/>
      <c r="C59" s="87"/>
      <c r="D59" s="80"/>
      <c r="E59" s="88"/>
      <c r="F59" s="187"/>
      <c r="G59" s="123"/>
      <c r="H59" s="83"/>
      <c r="I59" s="86"/>
      <c r="J59" s="86"/>
      <c r="K59" s="86"/>
      <c r="L59" s="86"/>
      <c r="M59" s="86"/>
      <c r="N59" s="86"/>
      <c r="O59" s="17"/>
    </row>
    <row r="60" spans="1:15" s="76" customFormat="1" ht="26.25" hidden="1" thickBot="1">
      <c r="A60" s="124" t="s">
        <v>78</v>
      </c>
      <c r="B60" s="125" t="s">
        <v>79</v>
      </c>
      <c r="C60" s="77"/>
      <c r="D60" s="126"/>
      <c r="E60" s="127">
        <f>E45+E55</f>
        <v>0</v>
      </c>
      <c r="F60" s="188"/>
      <c r="G60" s="128">
        <v>612</v>
      </c>
      <c r="H60" s="129">
        <v>612</v>
      </c>
      <c r="I60" s="126">
        <f>I45+I55</f>
        <v>0</v>
      </c>
      <c r="J60" s="126">
        <v>108</v>
      </c>
      <c r="K60" s="126">
        <v>144</v>
      </c>
      <c r="L60" s="126">
        <v>108</v>
      </c>
      <c r="M60" s="126">
        <v>144</v>
      </c>
      <c r="N60" s="126">
        <v>108</v>
      </c>
      <c r="O60" s="17"/>
    </row>
    <row r="61" spans="1:15" s="76" customFormat="1" ht="40.5" customHeight="1" hidden="1" thickBot="1">
      <c r="A61" s="124" t="s">
        <v>80</v>
      </c>
      <c r="B61" s="125" t="s">
        <v>81</v>
      </c>
      <c r="C61" s="130"/>
      <c r="D61" s="126" t="s">
        <v>82</v>
      </c>
      <c r="E61" s="127">
        <f>E46+E56</f>
        <v>0</v>
      </c>
      <c r="F61" s="188"/>
      <c r="G61" s="128">
        <v>792</v>
      </c>
      <c r="H61" s="129">
        <v>792</v>
      </c>
      <c r="I61" s="126">
        <f>SUM(I56,I46)</f>
        <v>0</v>
      </c>
      <c r="J61" s="126">
        <f>SUM(J56,J46)</f>
        <v>0</v>
      </c>
      <c r="K61" s="126" t="s">
        <v>83</v>
      </c>
      <c r="L61" s="126" t="s">
        <v>84</v>
      </c>
      <c r="M61" s="126" t="s">
        <v>85</v>
      </c>
      <c r="N61" s="126" t="s">
        <v>86</v>
      </c>
      <c r="O61" s="17"/>
    </row>
    <row r="62" spans="1:15" ht="21" customHeight="1" hidden="1">
      <c r="A62" s="113" t="s">
        <v>87</v>
      </c>
      <c r="B62" s="92" t="s">
        <v>88</v>
      </c>
      <c r="C62" s="91"/>
      <c r="D62" s="131"/>
      <c r="E62" s="132"/>
      <c r="F62" s="189"/>
      <c r="G62" s="133" t="s">
        <v>89</v>
      </c>
      <c r="H62" s="131"/>
      <c r="I62" s="131"/>
      <c r="J62" s="131" t="s">
        <v>90</v>
      </c>
      <c r="K62" s="134"/>
      <c r="L62" s="86" t="s">
        <v>91</v>
      </c>
      <c r="M62" s="86" t="s">
        <v>90</v>
      </c>
      <c r="N62" s="86" t="s">
        <v>90</v>
      </c>
      <c r="O62" s="4"/>
    </row>
    <row r="63" spans="1:15" ht="12.75" customHeight="1" hidden="1">
      <c r="A63" s="113" t="s">
        <v>77</v>
      </c>
      <c r="B63" s="92" t="s">
        <v>92</v>
      </c>
      <c r="C63" s="91"/>
      <c r="D63" s="131"/>
      <c r="E63" s="132"/>
      <c r="F63" s="190"/>
      <c r="G63" s="118"/>
      <c r="H63" s="131"/>
      <c r="I63" s="131"/>
      <c r="J63" s="131"/>
      <c r="K63" s="134"/>
      <c r="L63" s="86"/>
      <c r="M63" s="86"/>
      <c r="N63" s="86"/>
      <c r="O63" s="4"/>
    </row>
    <row r="64" spans="1:15" ht="13.5" hidden="1">
      <c r="A64" s="113" t="s">
        <v>93</v>
      </c>
      <c r="B64" s="92" t="s">
        <v>94</v>
      </c>
      <c r="C64" s="91"/>
      <c r="D64" s="131"/>
      <c r="E64" s="132"/>
      <c r="F64" s="190"/>
      <c r="G64" s="135" t="s">
        <v>95</v>
      </c>
      <c r="H64" s="131"/>
      <c r="I64" s="131"/>
      <c r="J64" s="131"/>
      <c r="K64" s="86"/>
      <c r="L64" s="86"/>
      <c r="M64" s="86"/>
      <c r="N64" s="86"/>
      <c r="O64" s="4"/>
    </row>
    <row r="65" spans="1:15" ht="12" customHeight="1" hidden="1">
      <c r="A65" s="131" t="s">
        <v>96</v>
      </c>
      <c r="B65" s="136" t="s">
        <v>97</v>
      </c>
      <c r="C65" s="91"/>
      <c r="D65" s="131"/>
      <c r="E65" s="132"/>
      <c r="F65" s="190"/>
      <c r="G65" s="226">
        <v>2</v>
      </c>
      <c r="H65" s="131"/>
      <c r="I65" s="131"/>
      <c r="J65" s="131"/>
      <c r="K65" s="86"/>
      <c r="L65" s="86"/>
      <c r="M65" s="86"/>
      <c r="N65" s="224" t="s">
        <v>91</v>
      </c>
      <c r="O65" s="4"/>
    </row>
    <row r="66" spans="1:15" ht="12.75" hidden="1">
      <c r="A66" s="131" t="s">
        <v>98</v>
      </c>
      <c r="B66" s="136" t="s">
        <v>99</v>
      </c>
      <c r="C66" s="91"/>
      <c r="D66" s="131"/>
      <c r="E66" s="132"/>
      <c r="F66" s="190"/>
      <c r="G66" s="226"/>
      <c r="H66" s="131"/>
      <c r="I66" s="131"/>
      <c r="J66" s="131"/>
      <c r="K66" s="86"/>
      <c r="L66" s="86"/>
      <c r="M66" s="86"/>
      <c r="N66" s="224"/>
      <c r="O66" s="4"/>
    </row>
    <row r="67" spans="1:14" ht="12.75" hidden="1">
      <c r="A67" s="113" t="s">
        <v>100</v>
      </c>
      <c r="B67" s="92" t="s">
        <v>101</v>
      </c>
      <c r="C67" s="91"/>
      <c r="D67" s="131"/>
      <c r="E67" s="132"/>
      <c r="F67" s="190"/>
      <c r="G67" s="118" t="s">
        <v>102</v>
      </c>
      <c r="H67" s="131"/>
      <c r="I67" s="131"/>
      <c r="J67" s="131" t="s">
        <v>103</v>
      </c>
      <c r="K67" s="86"/>
      <c r="L67" s="86" t="s">
        <v>103</v>
      </c>
      <c r="M67" s="86"/>
      <c r="N67" s="86"/>
    </row>
    <row r="68" spans="1:15" s="138" customFormat="1" ht="13.5" customHeight="1" hidden="1">
      <c r="A68" s="222" t="s">
        <v>104</v>
      </c>
      <c r="B68" s="222"/>
      <c r="C68" s="124"/>
      <c r="D68" s="137">
        <f>D8+D32</f>
        <v>5498</v>
      </c>
      <c r="E68" s="137">
        <f aca="true" t="shared" si="11" ref="E68:N68">E8+E32</f>
        <v>1334</v>
      </c>
      <c r="F68" s="191"/>
      <c r="G68" s="137">
        <f t="shared" si="11"/>
        <v>4130</v>
      </c>
      <c r="H68" s="137">
        <f t="shared" si="11"/>
        <v>2932</v>
      </c>
      <c r="I68" s="137">
        <f t="shared" si="11"/>
        <v>612</v>
      </c>
      <c r="J68" s="137">
        <f t="shared" si="11"/>
        <v>792</v>
      </c>
      <c r="K68" s="137">
        <f t="shared" si="11"/>
        <v>576</v>
      </c>
      <c r="L68" s="137">
        <f t="shared" si="11"/>
        <v>792</v>
      </c>
      <c r="M68" s="137">
        <f t="shared" si="11"/>
        <v>612</v>
      </c>
      <c r="N68" s="137">
        <f t="shared" si="11"/>
        <v>746</v>
      </c>
      <c r="O68" s="4"/>
    </row>
    <row r="69" spans="1:16" s="76" customFormat="1" ht="25.5">
      <c r="A69" s="139" t="s">
        <v>105</v>
      </c>
      <c r="B69" s="140" t="s">
        <v>106</v>
      </c>
      <c r="C69" s="141"/>
      <c r="D69" s="80"/>
      <c r="E69" s="124"/>
      <c r="F69" s="181"/>
      <c r="G69" s="80">
        <v>300</v>
      </c>
      <c r="H69" s="124"/>
      <c r="I69" s="86">
        <v>50</v>
      </c>
      <c r="J69" s="86">
        <v>50</v>
      </c>
      <c r="K69" s="86">
        <v>50</v>
      </c>
      <c r="L69" s="86">
        <v>50</v>
      </c>
      <c r="M69" s="86">
        <v>50</v>
      </c>
      <c r="N69" s="86">
        <v>50</v>
      </c>
      <c r="O69" s="4"/>
      <c r="P69" s="142"/>
    </row>
    <row r="70" spans="1:15" ht="24" customHeight="1">
      <c r="A70" s="230" t="s">
        <v>120</v>
      </c>
      <c r="B70" s="230"/>
      <c r="C70" s="230"/>
      <c r="D70" s="230"/>
      <c r="E70" s="230"/>
      <c r="F70" s="192"/>
      <c r="G70" s="221" t="s">
        <v>107</v>
      </c>
      <c r="H70" s="86" t="s">
        <v>108</v>
      </c>
      <c r="I70" s="86">
        <v>612</v>
      </c>
      <c r="J70" s="86">
        <v>684</v>
      </c>
      <c r="K70" s="86">
        <v>396</v>
      </c>
      <c r="L70" s="86">
        <v>466</v>
      </c>
      <c r="M70" s="86">
        <v>352</v>
      </c>
      <c r="N70" s="86">
        <v>214</v>
      </c>
      <c r="O70" s="3"/>
    </row>
    <row r="71" spans="1:15" ht="24" customHeight="1">
      <c r="A71" s="231" t="s">
        <v>165</v>
      </c>
      <c r="B71" s="231"/>
      <c r="C71" s="231"/>
      <c r="D71" s="231"/>
      <c r="E71" s="231"/>
      <c r="F71" s="193"/>
      <c r="G71" s="221"/>
      <c r="H71" s="86" t="s">
        <v>109</v>
      </c>
      <c r="I71" s="86">
        <v>0</v>
      </c>
      <c r="J71" s="86">
        <v>108</v>
      </c>
      <c r="K71" s="86">
        <v>144</v>
      </c>
      <c r="L71" s="86">
        <v>108</v>
      </c>
      <c r="M71" s="86">
        <v>144</v>
      </c>
      <c r="N71" s="86">
        <v>108</v>
      </c>
      <c r="O71" s="3"/>
    </row>
    <row r="72" spans="1:15" ht="22.5" customHeight="1">
      <c r="A72" s="232" t="s">
        <v>162</v>
      </c>
      <c r="B72" s="232"/>
      <c r="C72" s="232"/>
      <c r="D72" s="232"/>
      <c r="E72" s="232"/>
      <c r="F72" s="194"/>
      <c r="G72" s="221"/>
      <c r="H72" s="86" t="s">
        <v>110</v>
      </c>
      <c r="I72" s="86">
        <v>0</v>
      </c>
      <c r="J72" s="86">
        <v>0</v>
      </c>
      <c r="K72" s="86" t="s">
        <v>111</v>
      </c>
      <c r="L72" s="86" t="s">
        <v>112</v>
      </c>
      <c r="M72" s="86" t="s">
        <v>113</v>
      </c>
      <c r="N72" s="86" t="s">
        <v>114</v>
      </c>
      <c r="O72" s="3"/>
    </row>
    <row r="73" spans="1:15" ht="20.25" customHeight="1">
      <c r="A73" s="233"/>
      <c r="B73" s="233"/>
      <c r="C73" s="233"/>
      <c r="D73" s="233"/>
      <c r="E73" s="233"/>
      <c r="F73" s="195"/>
      <c r="G73" s="221"/>
      <c r="H73" s="86" t="s">
        <v>115</v>
      </c>
      <c r="I73" s="86">
        <v>0</v>
      </c>
      <c r="J73" s="86">
        <v>3</v>
      </c>
      <c r="K73" s="86">
        <v>0</v>
      </c>
      <c r="L73" s="86">
        <v>3</v>
      </c>
      <c r="M73" s="86">
        <v>3</v>
      </c>
      <c r="N73" s="86">
        <v>2</v>
      </c>
      <c r="O73" s="4"/>
    </row>
    <row r="74" spans="1:15" ht="24" customHeight="1">
      <c r="A74" s="233"/>
      <c r="B74" s="233"/>
      <c r="C74" s="233"/>
      <c r="D74" s="233"/>
      <c r="E74" s="233"/>
      <c r="F74" s="195"/>
      <c r="G74" s="221"/>
      <c r="H74" s="86" t="s">
        <v>116</v>
      </c>
      <c r="I74" s="86">
        <v>2</v>
      </c>
      <c r="J74" s="86">
        <v>8</v>
      </c>
      <c r="K74" s="86">
        <v>0</v>
      </c>
      <c r="L74" s="86">
        <v>8</v>
      </c>
      <c r="M74" s="86">
        <v>3</v>
      </c>
      <c r="N74" s="86">
        <v>3</v>
      </c>
      <c r="O74" s="4"/>
    </row>
    <row r="75" spans="1:15" ht="13.5" customHeight="1">
      <c r="A75" s="234"/>
      <c r="B75" s="234"/>
      <c r="C75" s="234"/>
      <c r="D75" s="234"/>
      <c r="E75" s="234"/>
      <c r="F75" s="196"/>
      <c r="G75" s="221"/>
      <c r="H75" s="86" t="s">
        <v>117</v>
      </c>
      <c r="I75" s="86">
        <v>1</v>
      </c>
      <c r="J75" s="86">
        <v>1</v>
      </c>
      <c r="K75" s="86">
        <v>1</v>
      </c>
      <c r="L75" s="86">
        <v>1</v>
      </c>
      <c r="M75" s="86">
        <v>2</v>
      </c>
      <c r="N75" s="86">
        <v>2</v>
      </c>
      <c r="O75" s="4"/>
    </row>
    <row r="76" ht="12" hidden="1"/>
    <row r="77" ht="12" hidden="1">
      <c r="A77" s="143" t="s">
        <v>118</v>
      </c>
    </row>
    <row r="78" spans="1:14" ht="12" hidden="1">
      <c r="A78" s="143" t="s">
        <v>119</v>
      </c>
      <c r="I78" s="144"/>
      <c r="J78" s="144"/>
      <c r="K78" s="144"/>
      <c r="L78" s="144"/>
      <c r="M78" s="144"/>
      <c r="N78" s="144"/>
    </row>
    <row r="79" spans="1:14" ht="12" hidden="1">
      <c r="A79" s="143" t="s">
        <v>155</v>
      </c>
      <c r="I79" s="144"/>
      <c r="J79" s="144"/>
      <c r="K79" s="144"/>
      <c r="L79" s="144"/>
      <c r="M79" s="144"/>
      <c r="N79" s="144"/>
    </row>
    <row r="80" spans="1:14" ht="12">
      <c r="A80" s="143"/>
      <c r="I80" s="144"/>
      <c r="J80" s="144"/>
      <c r="K80" s="144"/>
      <c r="L80" s="144"/>
      <c r="M80" s="144"/>
      <c r="N80" s="144"/>
    </row>
  </sheetData>
  <sheetProtection/>
  <mergeCells count="25">
    <mergeCell ref="F3:F6"/>
    <mergeCell ref="A68:B68"/>
    <mergeCell ref="A70:E70"/>
    <mergeCell ref="G70:G75"/>
    <mergeCell ref="A71:E71"/>
    <mergeCell ref="A72:E72"/>
    <mergeCell ref="A73:E73"/>
    <mergeCell ref="A74:E74"/>
    <mergeCell ref="A75:E75"/>
    <mergeCell ref="K3:L3"/>
    <mergeCell ref="M3:N3"/>
    <mergeCell ref="G4:G6"/>
    <mergeCell ref="H4:H6"/>
    <mergeCell ref="G65:G66"/>
    <mergeCell ref="N65:N66"/>
    <mergeCell ref="A1:N1"/>
    <mergeCell ref="A2:A6"/>
    <mergeCell ref="B2:B6"/>
    <mergeCell ref="C2:C6"/>
    <mergeCell ref="D2:H2"/>
    <mergeCell ref="I2:N2"/>
    <mergeCell ref="D3:D6"/>
    <mergeCell ref="E3:E6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3"/>
  <rowBreaks count="1" manualBreakCount="1">
    <brk id="79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Rodnik</dc:creator>
  <cp:keywords/>
  <dc:description/>
  <cp:lastModifiedBy>RePack by Diakov</cp:lastModifiedBy>
  <cp:lastPrinted>2019-09-05T05:11:35Z</cp:lastPrinted>
  <dcterms:created xsi:type="dcterms:W3CDTF">2016-05-19T04:06:54Z</dcterms:created>
  <dcterms:modified xsi:type="dcterms:W3CDTF">2019-09-06T09:02:54Z</dcterms:modified>
  <cp:category/>
  <cp:version/>
  <cp:contentType/>
  <cp:contentStatus/>
</cp:coreProperties>
</file>